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720" yWindow="720" windowWidth="24880" windowHeight="15340"/>
  </bookViews>
  <sheets>
    <sheet name="129obs" sheetId="1" r:id="rId1"/>
    <sheet name="Regresion55obs" sheetId="2" r:id="rId2"/>
    <sheet name="Hoja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47" i="1" l="1"/>
  <c r="D146" i="1"/>
  <c r="D145" i="1"/>
  <c r="D143" i="1"/>
  <c r="D130" i="1"/>
  <c r="D129" i="1"/>
  <c r="D128" i="1"/>
  <c r="D127" i="1"/>
  <c r="D125" i="1"/>
  <c r="D122" i="1"/>
  <c r="D121" i="1"/>
  <c r="D120" i="1"/>
  <c r="D115" i="1"/>
  <c r="D108" i="1"/>
  <c r="D103" i="1"/>
  <c r="D102" i="1"/>
  <c r="D101" i="1"/>
  <c r="D100" i="1"/>
  <c r="D91" i="1"/>
  <c r="D90" i="1"/>
  <c r="D89" i="1"/>
  <c r="D86" i="1"/>
  <c r="D85" i="1"/>
  <c r="D84" i="1"/>
  <c r="D78" i="1"/>
  <c r="D75" i="1"/>
  <c r="D71" i="1"/>
  <c r="D55" i="2"/>
  <c r="D54" i="2"/>
  <c r="D53" i="2"/>
  <c r="D52" i="2"/>
  <c r="D47" i="2"/>
  <c r="D45" i="2"/>
  <c r="D44" i="2"/>
  <c r="D43" i="2"/>
  <c r="D42" i="2"/>
  <c r="D41" i="2"/>
  <c r="D40" i="2"/>
  <c r="D39" i="2"/>
  <c r="D38" i="2"/>
  <c r="D37" i="2"/>
  <c r="D36" i="2"/>
  <c r="D35" i="2"/>
  <c r="D34" i="2"/>
  <c r="D33" i="2"/>
  <c r="D32" i="2"/>
  <c r="D31" i="2"/>
  <c r="D30" i="2"/>
  <c r="D29" i="2"/>
  <c r="D28" i="2"/>
  <c r="D26" i="2"/>
  <c r="D25" i="2"/>
  <c r="D24" i="2"/>
  <c r="D23" i="2"/>
  <c r="D22" i="2"/>
  <c r="D21" i="2"/>
  <c r="D20" i="2"/>
  <c r="D19" i="2"/>
  <c r="D18" i="2"/>
  <c r="D17" i="2"/>
  <c r="D16" i="2"/>
  <c r="D11" i="2"/>
  <c r="D10" i="2"/>
  <c r="D9" i="2"/>
  <c r="D8" i="2"/>
  <c r="D7" i="2"/>
  <c r="D6" i="2"/>
  <c r="D4" i="2"/>
  <c r="D3" i="2"/>
  <c r="D2" i="2"/>
  <c r="F146" i="1"/>
  <c r="F145" i="1"/>
  <c r="F143" i="1"/>
  <c r="F130" i="1"/>
  <c r="F125" i="1"/>
  <c r="F122" i="1"/>
  <c r="F120" i="1"/>
  <c r="F115" i="1"/>
  <c r="F108" i="1"/>
  <c r="F101" i="1"/>
  <c r="F102" i="1"/>
  <c r="F103" i="1"/>
  <c r="F100" i="1"/>
  <c r="F91" i="1"/>
  <c r="F90" i="1"/>
  <c r="F89" i="1"/>
  <c r="F85" i="1"/>
  <c r="F86" i="1"/>
  <c r="F84" i="1"/>
  <c r="F78" i="1"/>
  <c r="F77" i="1"/>
  <c r="F75" i="1"/>
  <c r="F71" i="1"/>
  <c r="F64" i="1"/>
  <c r="F62" i="1"/>
  <c r="F59" i="1"/>
  <c r="F53" i="1"/>
  <c r="F52" i="1"/>
  <c r="F47" i="1"/>
  <c r="F41" i="1"/>
  <c r="F36" i="1"/>
  <c r="F35" i="1"/>
  <c r="F32" i="1"/>
  <c r="F31" i="1"/>
  <c r="F30" i="1"/>
  <c r="F27" i="1"/>
  <c r="F26" i="1"/>
  <c r="F22" i="1"/>
  <c r="F21" i="1"/>
  <c r="F19" i="1"/>
  <c r="F14" i="1"/>
  <c r="F11" i="1"/>
  <c r="F5" i="1"/>
  <c r="F3" i="1"/>
  <c r="D77" i="1"/>
  <c r="D64" i="1"/>
  <c r="D63" i="1"/>
  <c r="D62" i="1"/>
  <c r="D59" i="1"/>
  <c r="D53" i="1"/>
  <c r="D52" i="1"/>
  <c r="D47" i="1"/>
  <c r="D41" i="1"/>
  <c r="D40" i="1"/>
  <c r="D39" i="1"/>
  <c r="D38" i="1"/>
  <c r="D37" i="1"/>
  <c r="D36" i="1"/>
  <c r="D35" i="1"/>
  <c r="D32" i="1"/>
  <c r="D31" i="1"/>
  <c r="D30" i="1"/>
  <c r="D27" i="1"/>
  <c r="D26" i="1"/>
  <c r="D22" i="1"/>
  <c r="D21" i="1"/>
  <c r="D19" i="1"/>
  <c r="D14" i="1"/>
  <c r="D13" i="1"/>
  <c r="D11" i="1"/>
  <c r="D5" i="1"/>
  <c r="D3" i="1"/>
</calcChain>
</file>

<file path=xl/comments1.xml><?xml version="1.0" encoding="utf-8"?>
<comments xmlns="http://schemas.openxmlformats.org/spreadsheetml/2006/main">
  <authors>
    <author xml:space="preserve">   </author>
  </authors>
  <commentList>
    <comment ref="A1" authorId="0">
      <text>
        <r>
          <rPr>
            <b/>
            <sz val="9"/>
            <color indexed="81"/>
            <rFont val="Arial"/>
            <family val="2"/>
          </rPr>
          <t xml:space="preserve">   129 cases (without Bolivia 09, Bra 94, CRI 26, Dom 94, Pan 94)</t>
        </r>
      </text>
    </comment>
  </commentList>
</comments>
</file>

<file path=xl/comments2.xml><?xml version="1.0" encoding="utf-8"?>
<comments xmlns="http://schemas.openxmlformats.org/spreadsheetml/2006/main">
  <authors>
    <author>Gabriel</author>
    <author>Gabriel L. Negretto</author>
  </authors>
  <commentList>
    <comment ref="A1" authorId="0">
      <text>
        <r>
          <rPr>
            <b/>
            <sz val="8"/>
            <color indexed="81"/>
            <rFont val="Tahoma"/>
            <family val="2"/>
          </rPr>
          <t>Gabriel:</t>
        </r>
        <r>
          <rPr>
            <sz val="8"/>
            <color indexed="81"/>
            <rFont val="Tahoma"/>
            <family val="2"/>
          </rPr>
          <t xml:space="preserve">
Does not include Uruguay 1934</t>
        </r>
      </text>
    </comment>
    <comment ref="E1" authorId="0">
      <text>
        <r>
          <rPr>
            <sz val="8"/>
            <color indexed="81"/>
            <rFont val="Tahoma"/>
            <family val="2"/>
          </rPr>
          <t>Gabriel:
Percentage of countries in the subregion (1=southern cone; 
2= andean; 3=central) whose scores of presidential powers were above the mean the year before a constitutional change takes place in a given country</t>
        </r>
      </text>
    </comment>
    <comment ref="A41" authorId="1">
      <text>
        <r>
          <rPr>
            <b/>
            <sz val="8"/>
            <color indexed="81"/>
            <rFont val="Tahoma"/>
            <family val="2"/>
          </rPr>
          <t>Gabriel L. Negretto:</t>
        </r>
        <r>
          <rPr>
            <sz val="8"/>
            <color indexed="81"/>
            <rFont val="Tahoma"/>
            <family val="2"/>
          </rPr>
          <t xml:space="preserve">
OJO!!!! Habia un error en la base de datos que hay que corregir.  La primer constitución de Honduras que establece la regla de mayoría relativa conjuntamente con elecciones concurrentes es la de 1957, no la de 1965. El error viene de Nohlen (1993). The majority congress system existed since the XIX century (1879). It was implemented in 1924, 1928, 1932, 1948, and 1954. </t>
        </r>
      </text>
    </comment>
    <comment ref="A43" authorId="1">
      <text>
        <r>
          <rPr>
            <b/>
            <sz val="8"/>
            <color indexed="81"/>
            <rFont val="Tahoma"/>
            <family val="2"/>
          </rPr>
          <t>Gabriel L. Negretto:</t>
        </r>
        <r>
          <rPr>
            <sz val="8"/>
            <color indexed="81"/>
            <rFont val="Tahoma"/>
            <family val="2"/>
          </rPr>
          <t xml:space="preserve">
Simple plurality existed since the constitution of 1957, although no competitive elections were held under that system until 1971 and from then until 1982.</t>
        </r>
      </text>
    </comment>
  </commentList>
</comments>
</file>

<file path=xl/sharedStrings.xml><?xml version="1.0" encoding="utf-8"?>
<sst xmlns="http://schemas.openxmlformats.org/spreadsheetml/2006/main" count="195" uniqueCount="194">
  <si>
    <t>Constitution</t>
  </si>
  <si>
    <t>Nonleg (A)</t>
  </si>
  <si>
    <t xml:space="preserve">Argentina 1853                  </t>
  </si>
  <si>
    <t xml:space="preserve">Argentina 1949                  </t>
  </si>
  <si>
    <t xml:space="preserve">Argentina 1853 (reinst. 1957)      </t>
  </si>
  <si>
    <t xml:space="preserve">Argentina 1994                  </t>
  </si>
  <si>
    <t xml:space="preserve">Bolivia 1880                    </t>
  </si>
  <si>
    <t xml:space="preserve">Bolivia 1938                    </t>
  </si>
  <si>
    <t xml:space="preserve">Bolivia 1945                    </t>
  </si>
  <si>
    <t xml:space="preserve">Bolivia 1947                    </t>
  </si>
  <si>
    <t xml:space="preserve">Bolivia   1961                  </t>
  </si>
  <si>
    <t xml:space="preserve">Bolivia   1967                  </t>
  </si>
  <si>
    <t xml:space="preserve">Bolivia   1967 (ref. 1995)      </t>
  </si>
  <si>
    <t xml:space="preserve">Bolivia   1967 (ref. 2005)      </t>
  </si>
  <si>
    <t xml:space="preserve">Brazil 1891                     </t>
  </si>
  <si>
    <t xml:space="preserve">Brazil    1934                  </t>
  </si>
  <si>
    <t xml:space="preserve">Brazil 1937                     </t>
  </si>
  <si>
    <t xml:space="preserve">Brazil    1946                  </t>
  </si>
  <si>
    <t xml:space="preserve">Brazil     1967                 </t>
  </si>
  <si>
    <t xml:space="preserve">Brazil     1988                 </t>
  </si>
  <si>
    <t xml:space="preserve">Brazil     1988 (ref. 2001)     </t>
  </si>
  <si>
    <t xml:space="preserve">Chile 1833                      </t>
  </si>
  <si>
    <t xml:space="preserve">Chile 1925                      </t>
  </si>
  <si>
    <t xml:space="preserve">Chile 1925 (ref. 1943)          </t>
  </si>
  <si>
    <t xml:space="preserve">Chile 1925 (ref. 1970)          </t>
  </si>
  <si>
    <t xml:space="preserve">Chile 1980                      </t>
  </si>
  <si>
    <t xml:space="preserve">Chile 1980 (ref.1989)           </t>
  </si>
  <si>
    <t xml:space="preserve">Chile 1980 (ref.1991)           </t>
  </si>
  <si>
    <t xml:space="preserve">Chile 1980 (ref. 1997)          </t>
  </si>
  <si>
    <t xml:space="preserve">Chile 1980 (ref. 2005)          </t>
  </si>
  <si>
    <t xml:space="preserve">Colombia 1886                   </t>
  </si>
  <si>
    <t xml:space="preserve">Colombia 1886 (ref. 1910)       </t>
  </si>
  <si>
    <t xml:space="preserve">Colombia 1886 (ref. 1936)       </t>
  </si>
  <si>
    <t xml:space="preserve">Colombia 1886 (ref. 1945)       </t>
  </si>
  <si>
    <t xml:space="preserve">Colombia 1886 (ref.1968)        </t>
  </si>
  <si>
    <t xml:space="preserve">Colombia 1886 (ref.1986)        </t>
  </si>
  <si>
    <t xml:space="preserve">Colombia 1991                   </t>
  </si>
  <si>
    <t xml:space="preserve">Colombia 1991 (ref. 2003)       </t>
  </si>
  <si>
    <t xml:space="preserve">Costa Rica 1871                 </t>
  </si>
  <si>
    <t xml:space="preserve">Costa Rica 1871 (ref. 1913)     </t>
  </si>
  <si>
    <t xml:space="preserve">Costa Rica 1917                 </t>
  </si>
  <si>
    <t xml:space="preserve">Costa Rica 1871 (reinst.1919)                </t>
  </si>
  <si>
    <t xml:space="preserve">Costa Rica 1949                 </t>
  </si>
  <si>
    <t xml:space="preserve">Dom. Rep . 1896                 </t>
  </si>
  <si>
    <t xml:space="preserve">Dom. Rep.  1942                 </t>
  </si>
  <si>
    <t xml:space="preserve">Dom. Rep 1962                   </t>
  </si>
  <si>
    <t xml:space="preserve">Dom. Rep. 1963                  </t>
  </si>
  <si>
    <t xml:space="preserve">Dom. Rep. 1966                  </t>
  </si>
  <si>
    <t xml:space="preserve">Ecuador 1897                    </t>
  </si>
  <si>
    <t xml:space="preserve">Ecuador 1906                    </t>
  </si>
  <si>
    <t xml:space="preserve">Ecuador 1929                    </t>
  </si>
  <si>
    <t xml:space="preserve">Ecuador 1945                    </t>
  </si>
  <si>
    <t xml:space="preserve">Ecuador 1946                    </t>
  </si>
  <si>
    <t xml:space="preserve">Ecuador 1967                    </t>
  </si>
  <si>
    <t xml:space="preserve">Ecuador 1979                    </t>
  </si>
  <si>
    <t xml:space="preserve">Ecuador 1979 (ref. 1983)        </t>
  </si>
  <si>
    <t xml:space="preserve">Ecuador 1998                    </t>
  </si>
  <si>
    <t xml:space="preserve">Ecuador 2008                    </t>
  </si>
  <si>
    <t xml:space="preserve">El Salvador 1886                </t>
  </si>
  <si>
    <t xml:space="preserve">El Salvador 1939                </t>
  </si>
  <si>
    <t xml:space="preserve">El Salvador 1945                </t>
  </si>
  <si>
    <t xml:space="preserve">El Salvador 1950                </t>
  </si>
  <si>
    <t xml:space="preserve">El Salvador 1962                </t>
  </si>
  <si>
    <t xml:space="preserve">El Salvador 1983                </t>
  </si>
  <si>
    <t xml:space="preserve">Guatemala 1879                  </t>
  </si>
  <si>
    <t xml:space="preserve">Guatemala 1879 (ref. 1935)      </t>
  </si>
  <si>
    <t xml:space="preserve">Guatemala 1945                  </t>
  </si>
  <si>
    <t xml:space="preserve">Guatemala 1956                  </t>
  </si>
  <si>
    <t xml:space="preserve">Guatemala 1965                  </t>
  </si>
  <si>
    <t xml:space="preserve">Guatemala 1985                  </t>
  </si>
  <si>
    <t xml:space="preserve">Honduras 1894                   </t>
  </si>
  <si>
    <t xml:space="preserve">Honduras 1906                   </t>
  </si>
  <si>
    <t xml:space="preserve">Honduras 1924                   </t>
  </si>
  <si>
    <t xml:space="preserve">Honduras 1936                   </t>
  </si>
  <si>
    <t xml:space="preserve">Honduras 1957                   </t>
  </si>
  <si>
    <t xml:space="preserve">Honduras 1965                   </t>
  </si>
  <si>
    <t xml:space="preserve">Honduras 1982                   </t>
  </si>
  <si>
    <t xml:space="preserve">Mexico 1857                     </t>
  </si>
  <si>
    <t xml:space="preserve">Mexico 1917                     </t>
  </si>
  <si>
    <t xml:space="preserve">Mexico 1917 (ref.1994)          </t>
  </si>
  <si>
    <t xml:space="preserve">Mexico 1917 (ref.1996)          </t>
  </si>
  <si>
    <t xml:space="preserve">Nicaragua 1893                  </t>
  </si>
  <si>
    <t xml:space="preserve">Nicaragua 1905                  </t>
  </si>
  <si>
    <t xml:space="preserve">Nicaragua 1911                  </t>
  </si>
  <si>
    <t xml:space="preserve">Nicaragua 1939                  </t>
  </si>
  <si>
    <t xml:space="preserve">Nicaragua 1948                  </t>
  </si>
  <si>
    <t xml:space="preserve">Nicaragua 1950                  </t>
  </si>
  <si>
    <t xml:space="preserve">Nicaragua 1973                  </t>
  </si>
  <si>
    <t xml:space="preserve">Nicaragua 1987                  </t>
  </si>
  <si>
    <t xml:space="preserve">Nicaragua 1995                  </t>
  </si>
  <si>
    <t xml:space="preserve">Nicaragua 1987 (ref. 2000)      </t>
  </si>
  <si>
    <t xml:space="preserve">Nicaragua 1987 (ref. 2005)      </t>
  </si>
  <si>
    <t xml:space="preserve">Panama 1875                     </t>
  </si>
  <si>
    <t xml:space="preserve">Panama 1904                     </t>
  </si>
  <si>
    <t xml:space="preserve">Panamá 1941                     </t>
  </si>
  <si>
    <t xml:space="preserve">Panamá 1946                     </t>
  </si>
  <si>
    <t xml:space="preserve">Panamá 1972                     </t>
  </si>
  <si>
    <t xml:space="preserve">Panamá 1972 (ref. 1983)         </t>
  </si>
  <si>
    <t xml:space="preserve">Paraguay 1870                   </t>
  </si>
  <si>
    <t xml:space="preserve">Paraguay 1940                   </t>
  </si>
  <si>
    <t xml:space="preserve">Paraguay 1967                   </t>
  </si>
  <si>
    <t xml:space="preserve">Paraguay 1992                   </t>
  </si>
  <si>
    <t xml:space="preserve">Peru 1867                       </t>
  </si>
  <si>
    <t xml:space="preserve">Peru 1920                       </t>
  </si>
  <si>
    <t xml:space="preserve">Peru 1933                       </t>
  </si>
  <si>
    <t xml:space="preserve">Perú 1979                       </t>
  </si>
  <si>
    <t xml:space="preserve">Perú 1993                       </t>
  </si>
  <si>
    <t xml:space="preserve">Perú 1993 (2002)                </t>
  </si>
  <si>
    <t xml:space="preserve">Uruguay 1830                    </t>
  </si>
  <si>
    <t xml:space="preserve">Uruguay 1917                    </t>
  </si>
  <si>
    <t xml:space="preserve">Uruguay 1934                    </t>
  </si>
  <si>
    <t xml:space="preserve">Uruguay 1942                    </t>
  </si>
  <si>
    <t xml:space="preserve">Uruguay 1952                    </t>
  </si>
  <si>
    <t xml:space="preserve">Uruguay 1967                    </t>
  </si>
  <si>
    <t xml:space="preserve">Uruguay 1997                    </t>
  </si>
  <si>
    <t xml:space="preserve">Venezuela 1901                  </t>
  </si>
  <si>
    <t xml:space="preserve">Venezuela 1904                  </t>
  </si>
  <si>
    <t xml:space="preserve">Venezuela 1909                  </t>
  </si>
  <si>
    <t xml:space="preserve">Venezuela 1914                  </t>
  </si>
  <si>
    <t xml:space="preserve">Venezuela 1922                  </t>
  </si>
  <si>
    <t xml:space="preserve">Venezuela 1925                  </t>
  </si>
  <si>
    <t xml:space="preserve">Venezuela 1928                  </t>
  </si>
  <si>
    <t xml:space="preserve">Venezuela 1929                  </t>
  </si>
  <si>
    <t xml:space="preserve">Venezuela 1931                  </t>
  </si>
  <si>
    <t xml:space="preserve">Venezuela 1936                  </t>
  </si>
  <si>
    <t xml:space="preserve">Venezuela 1945                  </t>
  </si>
  <si>
    <t xml:space="preserve">Venezuela 1947                  </t>
  </si>
  <si>
    <t xml:space="preserve">Venezuela 1953                  </t>
  </si>
  <si>
    <t xml:space="preserve">Venezuela 1961                  </t>
  </si>
  <si>
    <t xml:space="preserve">Venezuela 1961 (ref, 1989)      </t>
  </si>
  <si>
    <t xml:space="preserve">Venezuela 1999                  </t>
  </si>
  <si>
    <t>Lagnonleg (A)</t>
  </si>
  <si>
    <t>Diffsubreg (A)</t>
  </si>
  <si>
    <t>diffsubregnonleg anterior</t>
  </si>
  <si>
    <t>Argentina 1949</t>
  </si>
  <si>
    <t>Argentina 1994</t>
  </si>
  <si>
    <t>Bolivia 1961</t>
  </si>
  <si>
    <t>Bolivia 1995 (1967 ref. 1995)</t>
  </si>
  <si>
    <t>Bolivia 2005(1967 ref. 2005)</t>
  </si>
  <si>
    <t>Brazil 1946</t>
  </si>
  <si>
    <t>Brazil 1988</t>
  </si>
  <si>
    <t>Brazil 2001 (1988 ref. 2001)</t>
  </si>
  <si>
    <t>Colombia 1886 (ref.1910)</t>
  </si>
  <si>
    <t>Colombia 1886 (ref.1936)</t>
  </si>
  <si>
    <t>Colombia 1886 (ref.1945)</t>
  </si>
  <si>
    <t>Colombia 1886 (ref.1968)</t>
  </si>
  <si>
    <t>Colombia 1886 (ref.1986)</t>
  </si>
  <si>
    <t>Colombia 1991</t>
  </si>
  <si>
    <t>Colombia 1991 (ref. 2003)</t>
  </si>
  <si>
    <t>Costa Rica 1949</t>
  </si>
  <si>
    <t>Chile 1925 (ref. 1943)</t>
  </si>
  <si>
    <t>Chile 1925 (ref. 1970)</t>
  </si>
  <si>
    <t>Chile 1980 (ref. 1991)</t>
  </si>
  <si>
    <t>Chile 1980 (ref. 1997)</t>
  </si>
  <si>
    <t>Chile 1980 (ref. 2005)</t>
  </si>
  <si>
    <t>Dom. Rep. 1963</t>
  </si>
  <si>
    <t>Dom. Rep. 1966</t>
  </si>
  <si>
    <t>Ecuador 1946</t>
  </si>
  <si>
    <t>Ecuador 1983</t>
  </si>
  <si>
    <t>Ecuador 1998</t>
  </si>
  <si>
    <t>Ecuador 2008</t>
  </si>
  <si>
    <t>El Salvador 1983</t>
  </si>
  <si>
    <t>Guatemala 1945</t>
  </si>
  <si>
    <t>Guatemala 1965</t>
  </si>
  <si>
    <t>Guatemala 1985</t>
  </si>
  <si>
    <t>Honduras 1957</t>
  </si>
  <si>
    <t>Honduras 1965</t>
  </si>
  <si>
    <t>Honduras 1982</t>
  </si>
  <si>
    <t>México 1917</t>
  </si>
  <si>
    <t>México 1917 (ref. 1994)</t>
  </si>
  <si>
    <t>Mexico 1917 (1996)</t>
  </si>
  <si>
    <t>Nicaragua 1987</t>
  </si>
  <si>
    <t>Nicaragua 1987 (ref 1995)</t>
  </si>
  <si>
    <t>Nicaragua 1987 (ref 2000)</t>
  </si>
  <si>
    <t>Nicaragua 1987 (ref 2005)</t>
  </si>
  <si>
    <t>Panamá 1946</t>
  </si>
  <si>
    <t>Paraguay 1992</t>
  </si>
  <si>
    <t>Perú 1979</t>
  </si>
  <si>
    <t>Perú 1993</t>
  </si>
  <si>
    <t>Perú 1993 (ref. 2002)</t>
  </si>
  <si>
    <t>Uruguay 1917</t>
  </si>
  <si>
    <t>Uruguay 1942</t>
  </si>
  <si>
    <t>Uruguay 1952</t>
  </si>
  <si>
    <t>Uruguay 1967</t>
  </si>
  <si>
    <t>Uruguay 1997</t>
  </si>
  <si>
    <t>Venezuela 1947</t>
  </si>
  <si>
    <t>Venezuela 1961</t>
  </si>
  <si>
    <t>Venezuela 1961 (ref. 1989)</t>
  </si>
  <si>
    <t>Venezuela 1999</t>
  </si>
  <si>
    <t xml:space="preserve">Subregion </t>
  </si>
  <si>
    <t>Regional mean</t>
  </si>
  <si>
    <t>abovereg</t>
  </si>
  <si>
    <t>difusion</t>
  </si>
  <si>
    <t xml:space="preserve">Nonleg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</si>
</sst>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FF0000"/>
      <name val="Calibri"/>
      <family val="2"/>
      <scheme val="minor"/>
    </font>
    <font>
      <b/>
      <sz val="10"/>
      <name val="Arial"/>
      <family val="2"/>
    </font>
    <font>
      <sz val="10"/>
      <color rgb="FFFF0000"/>
      <name val="Arial"/>
      <family val="2"/>
    </font>
    <font>
      <b/>
      <sz val="9"/>
      <color indexed="81"/>
      <name val="Arial"/>
      <family val="2"/>
    </font>
    <font>
      <sz val="10"/>
      <name val="Arial"/>
      <family val="2"/>
    </font>
    <font>
      <b/>
      <sz val="8"/>
      <color indexed="81"/>
      <name val="Tahoma"/>
      <family val="2"/>
    </font>
    <font>
      <sz val="8"/>
      <color indexed="81"/>
      <name val="Tahoma"/>
      <family val="2"/>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indexed="22"/>
        <bgColor indexed="64"/>
      </patternFill>
    </fill>
  </fills>
  <borders count="1">
    <border>
      <left/>
      <right/>
      <top/>
      <bottom/>
      <diagonal/>
    </border>
  </borders>
  <cellStyleXfs count="11">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16">
    <xf numFmtId="0" fontId="0" fillId="0" borderId="0" xfId="0"/>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2" fillId="2" borderId="0" xfId="0" applyFont="1" applyFill="1" applyBorder="1" applyAlignment="1">
      <alignment horizontal="center" vertical="center" wrapText="1"/>
    </xf>
    <xf numFmtId="0" fontId="2" fillId="0" borderId="0" xfId="0" applyFont="1" applyFill="1" applyAlignment="1">
      <alignment horizontal="center" wrapText="1"/>
    </xf>
    <xf numFmtId="0" fontId="5" fillId="0" borderId="0" xfId="0" applyFont="1" applyFill="1" applyBorder="1" applyAlignment="1">
      <alignment horizontal="center" vertical="top"/>
    </xf>
    <xf numFmtId="2" fontId="0" fillId="0" borderId="0" xfId="0" applyNumberForma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2" fontId="3" fillId="0" borderId="0" xfId="0" applyNumberFormat="1" applyFont="1" applyFill="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top"/>
    </xf>
    <xf numFmtId="2" fontId="0" fillId="0" borderId="0" xfId="0" applyNumberFormat="1"/>
    <xf numFmtId="0" fontId="0" fillId="0" borderId="0" xfId="0" applyFill="1"/>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7"/>
  <sheetViews>
    <sheetView tabSelected="1" zoomScale="150" zoomScaleNormal="150" zoomScalePageLayoutView="150" workbookViewId="0">
      <selection activeCell="C1" sqref="C1:C1048576"/>
    </sheetView>
  </sheetViews>
  <sheetFormatPr baseColWidth="10" defaultRowHeight="14" x14ac:dyDescent="0"/>
  <cols>
    <col min="1" max="1" width="30.5" style="2" customWidth="1"/>
    <col min="2" max="2" width="10.5" style="2" customWidth="1"/>
    <col min="3" max="3" width="11.83203125" style="2" customWidth="1"/>
    <col min="4" max="4" width="15" customWidth="1"/>
    <col min="258" max="259" width="30.5" customWidth="1"/>
    <col min="514" max="515" width="30.5" customWidth="1"/>
    <col min="770" max="771" width="30.5" customWidth="1"/>
    <col min="1026" max="1027" width="30.5" customWidth="1"/>
    <col min="1282" max="1283" width="30.5" customWidth="1"/>
    <col min="1538" max="1539" width="30.5" customWidth="1"/>
    <col min="1794" max="1795" width="30.5" customWidth="1"/>
    <col min="2050" max="2051" width="30.5" customWidth="1"/>
    <col min="2306" max="2307" width="30.5" customWidth="1"/>
    <col min="2562" max="2563" width="30.5" customWidth="1"/>
    <col min="2818" max="2819" width="30.5" customWidth="1"/>
    <col min="3074" max="3075" width="30.5" customWidth="1"/>
    <col min="3330" max="3331" width="30.5" customWidth="1"/>
    <col min="3586" max="3587" width="30.5" customWidth="1"/>
    <col min="3842" max="3843" width="30.5" customWidth="1"/>
    <col min="4098" max="4099" width="30.5" customWidth="1"/>
    <col min="4354" max="4355" width="30.5" customWidth="1"/>
    <col min="4610" max="4611" width="30.5" customWidth="1"/>
    <col min="4866" max="4867" width="30.5" customWidth="1"/>
    <col min="5122" max="5123" width="30.5" customWidth="1"/>
    <col min="5378" max="5379" width="30.5" customWidth="1"/>
    <col min="5634" max="5635" width="30.5" customWidth="1"/>
    <col min="5890" max="5891" width="30.5" customWidth="1"/>
    <col min="6146" max="6147" width="30.5" customWidth="1"/>
    <col min="6402" max="6403" width="30.5" customWidth="1"/>
    <col min="6658" max="6659" width="30.5" customWidth="1"/>
    <col min="6914" max="6915" width="30.5" customWidth="1"/>
    <col min="7170" max="7171" width="30.5" customWidth="1"/>
    <col min="7426" max="7427" width="30.5" customWidth="1"/>
    <col min="7682" max="7683" width="30.5" customWidth="1"/>
    <col min="7938" max="7939" width="30.5" customWidth="1"/>
    <col min="8194" max="8195" width="30.5" customWidth="1"/>
    <col min="8450" max="8451" width="30.5" customWidth="1"/>
    <col min="8706" max="8707" width="30.5" customWidth="1"/>
    <col min="8962" max="8963" width="30.5" customWidth="1"/>
    <col min="9218" max="9219" width="30.5" customWidth="1"/>
    <col min="9474" max="9475" width="30.5" customWidth="1"/>
    <col min="9730" max="9731" width="30.5" customWidth="1"/>
    <col min="9986" max="9987" width="30.5" customWidth="1"/>
    <col min="10242" max="10243" width="30.5" customWidth="1"/>
    <col min="10498" max="10499" width="30.5" customWidth="1"/>
    <col min="10754" max="10755" width="30.5" customWidth="1"/>
    <col min="11010" max="11011" width="30.5" customWidth="1"/>
    <col min="11266" max="11267" width="30.5" customWidth="1"/>
    <col min="11522" max="11523" width="30.5" customWidth="1"/>
    <col min="11778" max="11779" width="30.5" customWidth="1"/>
    <col min="12034" max="12035" width="30.5" customWidth="1"/>
    <col min="12290" max="12291" width="30.5" customWidth="1"/>
    <col min="12546" max="12547" width="30.5" customWidth="1"/>
    <col min="12802" max="12803" width="30.5" customWidth="1"/>
    <col min="13058" max="13059" width="30.5" customWidth="1"/>
    <col min="13314" max="13315" width="30.5" customWidth="1"/>
    <col min="13570" max="13571" width="30.5" customWidth="1"/>
    <col min="13826" max="13827" width="30.5" customWidth="1"/>
    <col min="14082" max="14083" width="30.5" customWidth="1"/>
    <col min="14338" max="14339" width="30.5" customWidth="1"/>
    <col min="14594" max="14595" width="30.5" customWidth="1"/>
    <col min="14850" max="14851" width="30.5" customWidth="1"/>
    <col min="15106" max="15107" width="30.5" customWidth="1"/>
    <col min="15362" max="15363" width="30.5" customWidth="1"/>
    <col min="15618" max="15619" width="30.5" customWidth="1"/>
    <col min="15874" max="15875" width="30.5" customWidth="1"/>
    <col min="16130" max="16131" width="30.5" customWidth="1"/>
  </cols>
  <sheetData>
    <row r="1" spans="1:6">
      <c r="A1" s="1" t="s">
        <v>0</v>
      </c>
      <c r="B1" s="1" t="s">
        <v>189</v>
      </c>
      <c r="C1" s="1" t="s">
        <v>193</v>
      </c>
      <c r="D1" s="1" t="s">
        <v>190</v>
      </c>
      <c r="E1" s="1" t="s">
        <v>191</v>
      </c>
      <c r="F1" s="1" t="s">
        <v>192</v>
      </c>
    </row>
    <row r="2" spans="1:6">
      <c r="A2" s="2" t="s">
        <v>2</v>
      </c>
      <c r="B2" s="2">
        <v>1</v>
      </c>
      <c r="C2" s="2">
        <v>49.1</v>
      </c>
    </row>
    <row r="3" spans="1:6">
      <c r="A3" s="3" t="s">
        <v>3</v>
      </c>
      <c r="B3" s="2">
        <v>1</v>
      </c>
      <c r="C3" s="2">
        <v>53.68</v>
      </c>
      <c r="D3">
        <f>AVERAGE(C10,C19,C26,C37,C46,C50,C59,C68,C75,C83,C89,C97,C108,C113,C119,C127,C143)</f>
        <v>33.529411764705884</v>
      </c>
      <c r="E3">
        <v>3</v>
      </c>
      <c r="F3">
        <f>3/4</f>
        <v>0.75</v>
      </c>
    </row>
    <row r="4" spans="1:6">
      <c r="A4" s="2" t="s">
        <v>4</v>
      </c>
      <c r="B4" s="2">
        <v>1</v>
      </c>
      <c r="C4" s="2">
        <v>49.1</v>
      </c>
    </row>
    <row r="5" spans="1:6">
      <c r="A5" s="3" t="s">
        <v>5</v>
      </c>
      <c r="B5" s="2">
        <v>1</v>
      </c>
      <c r="C5" s="2">
        <v>5.82</v>
      </c>
      <c r="D5">
        <f>AVERAGE(C12,C21,C30,C40,C47,C53,C62,C71,C78,C86,C89,C100,C110,C115,C121,C129,C146)</f>
        <v>22.667647058823533</v>
      </c>
      <c r="E5">
        <v>2</v>
      </c>
      <c r="F5">
        <f>2/4</f>
        <v>0.5</v>
      </c>
    </row>
    <row r="6" spans="1:6">
      <c r="A6" s="3"/>
      <c r="B6" s="3"/>
    </row>
    <row r="7" spans="1:6">
      <c r="A7" s="2" t="s">
        <v>6</v>
      </c>
      <c r="B7" s="2">
        <v>2</v>
      </c>
      <c r="C7" s="2">
        <v>47.26</v>
      </c>
    </row>
    <row r="8" spans="1:6">
      <c r="A8" s="2" t="s">
        <v>7</v>
      </c>
      <c r="B8" s="2">
        <v>2</v>
      </c>
      <c r="C8" s="2">
        <v>12.89</v>
      </c>
    </row>
    <row r="9" spans="1:6">
      <c r="A9" s="2" t="s">
        <v>8</v>
      </c>
      <c r="B9" s="2">
        <v>2</v>
      </c>
      <c r="C9" s="2">
        <v>12.84</v>
      </c>
    </row>
    <row r="10" spans="1:6">
      <c r="A10" s="2" t="s">
        <v>9</v>
      </c>
      <c r="B10" s="2">
        <v>2</v>
      </c>
      <c r="C10" s="2">
        <v>12.84</v>
      </c>
    </row>
    <row r="11" spans="1:6">
      <c r="A11" s="4" t="s">
        <v>10</v>
      </c>
      <c r="B11" s="2">
        <v>2</v>
      </c>
      <c r="C11" s="2">
        <v>12.84</v>
      </c>
      <c r="D11">
        <f>AVERAGE(C4,C19,C26,C37,C47,C50,C59,C69,C76,C84,C89,C98,C108,C113,C119,C128,C144)</f>
        <v>33.037647058823524</v>
      </c>
      <c r="E11">
        <v>1</v>
      </c>
      <c r="F11">
        <f>1/4</f>
        <v>0.25</v>
      </c>
    </row>
    <row r="12" spans="1:6">
      <c r="A12" s="2" t="s">
        <v>11</v>
      </c>
      <c r="B12" s="2">
        <v>2</v>
      </c>
      <c r="C12" s="2">
        <v>12.84</v>
      </c>
    </row>
    <row r="13" spans="1:6">
      <c r="A13" s="4" t="s">
        <v>12</v>
      </c>
      <c r="B13" s="2">
        <v>2</v>
      </c>
      <c r="C13" s="2">
        <v>2.9</v>
      </c>
      <c r="D13">
        <f>AVERAGE(C5,C21,C30,C40,C47,C53,C62,C71,C78,C86,C90,C100,C110,C115,C121,C129,C146)</f>
        <v>22.091764705882355</v>
      </c>
      <c r="E13">
        <v>0</v>
      </c>
      <c r="F13">
        <v>0</v>
      </c>
    </row>
    <row r="14" spans="1:6">
      <c r="A14" s="4" t="s">
        <v>13</v>
      </c>
      <c r="B14" s="2">
        <v>2</v>
      </c>
      <c r="C14" s="2">
        <v>1.89</v>
      </c>
      <c r="D14">
        <f>AVERAGE(C5,C22,C31,C41,C47,C53,C63,C71,C78,C86,C91,C102,C110,C115,C122,C130,C147)</f>
        <v>16.867647058823529</v>
      </c>
      <c r="E14">
        <v>1</v>
      </c>
      <c r="F14">
        <f>1/4</f>
        <v>0.25</v>
      </c>
    </row>
    <row r="15" spans="1:6">
      <c r="A15" s="4"/>
      <c r="B15" s="4"/>
    </row>
    <row r="16" spans="1:6">
      <c r="A16" s="2" t="s">
        <v>14</v>
      </c>
      <c r="B16" s="2">
        <v>1</v>
      </c>
      <c r="C16" s="2">
        <v>48.07</v>
      </c>
    </row>
    <row r="17" spans="1:6">
      <c r="A17" s="2" t="s">
        <v>15</v>
      </c>
      <c r="B17" s="2">
        <v>1</v>
      </c>
      <c r="C17" s="2">
        <v>41.75</v>
      </c>
    </row>
    <row r="18" spans="1:6">
      <c r="A18" s="2" t="s">
        <v>16</v>
      </c>
      <c r="B18" s="2">
        <v>1</v>
      </c>
      <c r="C18" s="2">
        <v>49.4</v>
      </c>
    </row>
    <row r="19" spans="1:6">
      <c r="A19" s="4" t="s">
        <v>17</v>
      </c>
      <c r="B19" s="2">
        <v>1</v>
      </c>
      <c r="C19" s="2">
        <v>42.78</v>
      </c>
      <c r="D19">
        <f>AVERAGE(C2,C9,C26,C37,C46,C50,C58,C68,C75,C83,C89,C96,C107,C113,C119,C127,C142)</f>
        <v>37.948235294117637</v>
      </c>
      <c r="E19">
        <v>3</v>
      </c>
      <c r="F19">
        <f>3/4</f>
        <v>0.75</v>
      </c>
    </row>
    <row r="20" spans="1:6">
      <c r="A20" s="2" t="s">
        <v>18</v>
      </c>
      <c r="B20" s="2">
        <v>1</v>
      </c>
      <c r="C20" s="2">
        <v>46.97</v>
      </c>
    </row>
    <row r="21" spans="1:6">
      <c r="A21" s="4" t="s">
        <v>19</v>
      </c>
      <c r="B21" s="2">
        <v>1</v>
      </c>
      <c r="C21" s="2">
        <v>38.86</v>
      </c>
      <c r="D21">
        <f>AVERAGE(C4,C12,C28,C39,C47,C53,C62,C71,C78,C86,C89,C100,C110,C114,C120,C129,C145)</f>
        <v>31.391176470588228</v>
      </c>
      <c r="E21">
        <v>3</v>
      </c>
      <c r="F21">
        <f>3/4</f>
        <v>0.75</v>
      </c>
    </row>
    <row r="22" spans="1:6">
      <c r="A22" s="4" t="s">
        <v>20</v>
      </c>
      <c r="B22" s="2">
        <v>1</v>
      </c>
      <c r="C22" s="2">
        <v>38.86</v>
      </c>
      <c r="D22">
        <f>AVERAGE(C5,C13,C31,C40,C47,C53,C63,C71,C78,C86,C91,C102,C110,C115,C121,C130,C147)</f>
        <v>14.812352941176471</v>
      </c>
      <c r="E22">
        <v>1</v>
      </c>
      <c r="F22">
        <f>1/4</f>
        <v>0.25</v>
      </c>
    </row>
    <row r="23" spans="1:6">
      <c r="A23" s="4"/>
      <c r="B23" s="4"/>
    </row>
    <row r="24" spans="1:6">
      <c r="A24" s="2" t="s">
        <v>21</v>
      </c>
      <c r="B24" s="2">
        <v>1</v>
      </c>
      <c r="C24" s="2">
        <v>98.65</v>
      </c>
    </row>
    <row r="25" spans="1:6">
      <c r="A25" s="2" t="s">
        <v>22</v>
      </c>
      <c r="B25" s="2">
        <v>1</v>
      </c>
      <c r="C25" s="2">
        <v>56.15</v>
      </c>
    </row>
    <row r="26" spans="1:6">
      <c r="A26" s="4" t="s">
        <v>23</v>
      </c>
      <c r="B26" s="2">
        <v>1</v>
      </c>
      <c r="C26" s="2">
        <v>56.15</v>
      </c>
      <c r="D26">
        <f>AVERAGE(C2,C8,C18,C36,C46,C50,C57,C67,C74,C83,C89,C96,C107,C113,C119,C127,C141)</f>
        <v>38.745882352941166</v>
      </c>
      <c r="E26">
        <v>3</v>
      </c>
      <c r="F26">
        <f>3/4</f>
        <v>0.75</v>
      </c>
    </row>
    <row r="27" spans="1:6">
      <c r="A27" s="4" t="s">
        <v>24</v>
      </c>
      <c r="B27" s="2">
        <v>1</v>
      </c>
      <c r="C27" s="2">
        <v>56.15</v>
      </c>
      <c r="D27">
        <f>AVERAGE(C4,C12,C20,C38,C47,C53,C60,C70,C77,C85,C89,C98,C108,C114,C119,C129,C145)</f>
        <v>30.521764705882354</v>
      </c>
      <c r="E27">
        <v>3</v>
      </c>
      <c r="F27">
        <f>3/4</f>
        <v>0.75</v>
      </c>
    </row>
    <row r="28" spans="1:6">
      <c r="A28" s="2" t="s">
        <v>25</v>
      </c>
      <c r="B28" s="2">
        <v>1</v>
      </c>
      <c r="C28" s="2">
        <v>57.5</v>
      </c>
    </row>
    <row r="29" spans="1:6">
      <c r="A29" s="2" t="s">
        <v>26</v>
      </c>
      <c r="B29" s="2">
        <v>1</v>
      </c>
      <c r="C29" s="2">
        <v>55.83</v>
      </c>
    </row>
    <row r="30" spans="1:6">
      <c r="A30" s="4" t="s">
        <v>27</v>
      </c>
      <c r="B30" s="2">
        <v>1</v>
      </c>
      <c r="C30" s="2">
        <v>54.48</v>
      </c>
      <c r="D30">
        <f>AVERAGE(C4,C12,C21,C39,C47,C53,C62,C71,C78,C86,C89,C100,C110,C114,C120,C129,C146)</f>
        <v>30.235294117647051</v>
      </c>
      <c r="E30" s="15">
        <v>3</v>
      </c>
      <c r="F30">
        <f>3/4</f>
        <v>0.75</v>
      </c>
    </row>
    <row r="31" spans="1:6">
      <c r="A31" s="4" t="s">
        <v>28</v>
      </c>
      <c r="B31" s="2">
        <v>1</v>
      </c>
      <c r="C31" s="2">
        <v>45.34</v>
      </c>
      <c r="D31">
        <f>AVERAGE(C5,C13,C21,C40,C47,C53,C62,C71,C78,C86,C91,C101,C110,C115,C121,C129,C146)</f>
        <v>14.097647058823529</v>
      </c>
      <c r="E31">
        <v>1</v>
      </c>
      <c r="F31">
        <f>1/4</f>
        <v>0.25</v>
      </c>
    </row>
    <row r="32" spans="1:6">
      <c r="A32" s="4" t="s">
        <v>29</v>
      </c>
      <c r="B32" s="2">
        <v>1</v>
      </c>
      <c r="C32" s="2">
        <v>40.770000000000003</v>
      </c>
      <c r="D32">
        <f>AVERAGE(C5,C13,C22,C41,C47,C53,C63,C71,C78,C86,C91,C102,C110,C115,C122,C130,C147)</f>
        <v>14.371176470588235</v>
      </c>
      <c r="E32">
        <v>1</v>
      </c>
      <c r="F32">
        <f>1/4</f>
        <v>0.25</v>
      </c>
    </row>
    <row r="34" spans="1:6">
      <c r="A34" s="2" t="s">
        <v>30</v>
      </c>
      <c r="B34" s="2">
        <v>2</v>
      </c>
      <c r="C34" s="2">
        <v>53.95</v>
      </c>
    </row>
    <row r="35" spans="1:6">
      <c r="A35" s="4" t="s">
        <v>31</v>
      </c>
      <c r="B35" s="2">
        <v>2</v>
      </c>
      <c r="C35" s="2">
        <v>51.42</v>
      </c>
      <c r="D35">
        <f>AVERAGE(C2,C7,C16,C24,C43,C49,C56,C66,C73,C81,C88,C94,C106,C112,C117,C124,C134)</f>
        <v>43.681764705882358</v>
      </c>
      <c r="E35">
        <v>1</v>
      </c>
      <c r="F35">
        <f>1/4</f>
        <v>0.25</v>
      </c>
    </row>
    <row r="36" spans="1:6">
      <c r="A36" s="4" t="s">
        <v>32</v>
      </c>
      <c r="B36" s="2">
        <v>2</v>
      </c>
      <c r="C36" s="2">
        <v>51.42</v>
      </c>
      <c r="D36">
        <f>AVERAGE(C2,C7,C17,C25,C46,C49,C57,C66,C74,C82,C89,C95,C106,C112,C119,C126,C140)</f>
        <v>36.244705882352939</v>
      </c>
      <c r="E36">
        <v>1</v>
      </c>
      <c r="F36">
        <f>1/4</f>
        <v>0.25</v>
      </c>
    </row>
    <row r="37" spans="1:6">
      <c r="A37" s="4" t="s">
        <v>33</v>
      </c>
      <c r="B37" s="2">
        <v>2</v>
      </c>
      <c r="C37" s="2">
        <v>45.76</v>
      </c>
      <c r="D37">
        <f>AVERAGE(C2,C8,C18,C26,C46,C50,C57,C67,C74,C83,C89,C96,C107,C113,C119,C127,C141)</f>
        <v>39.024117647058816</v>
      </c>
      <c r="E37">
        <v>0</v>
      </c>
      <c r="F37">
        <v>0</v>
      </c>
    </row>
    <row r="38" spans="1:6">
      <c r="A38" s="4" t="s">
        <v>34</v>
      </c>
      <c r="B38" s="2">
        <v>2</v>
      </c>
      <c r="C38" s="2">
        <v>53.95</v>
      </c>
      <c r="D38">
        <f>AVERAGE(C4,C12,C20,C26,C47,C53,C60,C70,C77,C85,C89,C98,C108,C114,C119,C129,C145)</f>
        <v>30.65117647058824</v>
      </c>
      <c r="E38">
        <v>0</v>
      </c>
      <c r="F38">
        <v>0</v>
      </c>
    </row>
    <row r="39" spans="1:6">
      <c r="A39" s="4" t="s">
        <v>35</v>
      </c>
      <c r="B39" s="2">
        <v>2</v>
      </c>
      <c r="C39" s="2">
        <v>52.6</v>
      </c>
      <c r="D39">
        <f>AVERAGE(C4,C12,C20,C28,C47,C53,C62,C71,C78,C86,C89,C99,C110,C114,C120,C129,C145)</f>
        <v>28.679999999999996</v>
      </c>
      <c r="E39">
        <v>0</v>
      </c>
      <c r="F39">
        <v>0</v>
      </c>
    </row>
    <row r="40" spans="1:6">
      <c r="A40" s="4" t="s">
        <v>36</v>
      </c>
      <c r="B40" s="2">
        <v>2</v>
      </c>
      <c r="C40" s="2">
        <v>1.36</v>
      </c>
      <c r="D40">
        <f>AVERAGE(C4,C12,C21,C29,C47,C53,C62,C71,C78,C86,C89,C100,C110,C114,C120,C129,C146)</f>
        <v>30.425294117647052</v>
      </c>
      <c r="E40">
        <v>0</v>
      </c>
      <c r="F40">
        <v>0</v>
      </c>
    </row>
    <row r="41" spans="1:6">
      <c r="A41" s="4" t="s">
        <v>37</v>
      </c>
      <c r="B41" s="2">
        <v>2</v>
      </c>
      <c r="C41" s="2">
        <v>1.36</v>
      </c>
      <c r="D41">
        <f>AVERAGE(C5,C13,C22,C31,C47,C53,C63,C71,C78,C86,C91,C102,C110,C115,C122,C130,C147)</f>
        <v>16.95823529411765</v>
      </c>
      <c r="E41">
        <v>1</v>
      </c>
      <c r="F41">
        <f>1/4</f>
        <v>0.25</v>
      </c>
    </row>
    <row r="42" spans="1:6">
      <c r="A42" s="4"/>
      <c r="B42" s="4"/>
    </row>
    <row r="43" spans="1:6">
      <c r="A43" s="2" t="s">
        <v>38</v>
      </c>
      <c r="B43" s="2">
        <v>3</v>
      </c>
      <c r="C43" s="2">
        <v>52.88</v>
      </c>
    </row>
    <row r="44" spans="1:6">
      <c r="A44" s="2" t="s">
        <v>39</v>
      </c>
      <c r="B44" s="2">
        <v>3</v>
      </c>
      <c r="C44" s="2">
        <v>49</v>
      </c>
    </row>
    <row r="45" spans="1:6">
      <c r="A45" s="2" t="s">
        <v>40</v>
      </c>
      <c r="B45" s="2">
        <v>3</v>
      </c>
      <c r="C45" s="2">
        <v>39.81</v>
      </c>
    </row>
    <row r="46" spans="1:6">
      <c r="A46" s="2" t="s">
        <v>41</v>
      </c>
      <c r="B46" s="2">
        <v>3</v>
      </c>
      <c r="C46" s="2">
        <v>49</v>
      </c>
    </row>
    <row r="47" spans="1:6">
      <c r="A47" s="4" t="s">
        <v>42</v>
      </c>
      <c r="B47" s="2">
        <v>3</v>
      </c>
      <c r="C47" s="2">
        <v>1</v>
      </c>
      <c r="D47">
        <f>AVERAGE(C2,C10,C19,C26,C37,C50,C59,C68,C75,C83,C89,C97,C108,C113,C119,C127,C143)</f>
        <v>33.535294117647055</v>
      </c>
      <c r="E47">
        <v>5</v>
      </c>
      <c r="F47">
        <f>5/7</f>
        <v>0.7142857142857143</v>
      </c>
    </row>
    <row r="48" spans="1:6">
      <c r="A48" s="4"/>
      <c r="B48" s="4"/>
    </row>
    <row r="49" spans="1:6">
      <c r="A49" s="2" t="s">
        <v>43</v>
      </c>
      <c r="B49" s="2">
        <v>3</v>
      </c>
      <c r="C49" s="2">
        <v>44.45</v>
      </c>
    </row>
    <row r="50" spans="1:6">
      <c r="A50" s="2" t="s">
        <v>44</v>
      </c>
      <c r="B50" s="2">
        <v>3</v>
      </c>
      <c r="C50" s="2">
        <v>44.47</v>
      </c>
    </row>
    <row r="51" spans="1:6">
      <c r="A51" s="2" t="s">
        <v>45</v>
      </c>
      <c r="B51" s="2">
        <v>3</v>
      </c>
      <c r="C51" s="2">
        <v>45.33</v>
      </c>
    </row>
    <row r="52" spans="1:6">
      <c r="A52" s="4" t="s">
        <v>46</v>
      </c>
      <c r="B52" s="2">
        <v>3</v>
      </c>
      <c r="C52" s="2">
        <v>44.47</v>
      </c>
      <c r="D52">
        <f>AVERAGE(C4,C11,C19,C26,C37,C47,C59,C70,C76,C84,C89,C98,C108,C113,C119,C128,C145)</f>
        <v>30.84882352941176</v>
      </c>
      <c r="E52">
        <v>4</v>
      </c>
      <c r="F52">
        <f>4/7</f>
        <v>0.5714285714285714</v>
      </c>
    </row>
    <row r="53" spans="1:6">
      <c r="A53" s="4" t="s">
        <v>47</v>
      </c>
      <c r="B53" s="2">
        <v>3</v>
      </c>
      <c r="C53" s="2">
        <v>43.85</v>
      </c>
      <c r="D53">
        <f>AVERAGE(C4,C11,C19,C26,C37,C47,C59,C70,C77,C85,C89,C98,C108,C113,C119,C128,C145)</f>
        <v>30.964117647058817</v>
      </c>
      <c r="E53">
        <v>4</v>
      </c>
      <c r="F53">
        <f>4/7</f>
        <v>0.5714285714285714</v>
      </c>
    </row>
    <row r="54" spans="1:6">
      <c r="A54" s="4"/>
      <c r="B54" s="4"/>
    </row>
    <row r="55" spans="1:6">
      <c r="A55" s="2" t="s">
        <v>48</v>
      </c>
      <c r="B55" s="2">
        <v>2</v>
      </c>
      <c r="C55" s="2">
        <v>7.62</v>
      </c>
    </row>
    <row r="56" spans="1:6">
      <c r="A56" s="2" t="s">
        <v>49</v>
      </c>
      <c r="B56" s="2">
        <v>2</v>
      </c>
      <c r="C56" s="2">
        <v>7.62</v>
      </c>
    </row>
    <row r="57" spans="1:6">
      <c r="A57" s="2" t="s">
        <v>50</v>
      </c>
      <c r="B57" s="2">
        <v>2</v>
      </c>
      <c r="C57" s="2">
        <v>6.9</v>
      </c>
    </row>
    <row r="58" spans="1:6">
      <c r="A58" s="2" t="s">
        <v>51</v>
      </c>
      <c r="B58" s="2">
        <v>2</v>
      </c>
      <c r="C58" s="2">
        <v>36.74</v>
      </c>
    </row>
    <row r="59" spans="1:6">
      <c r="A59" s="4" t="s">
        <v>52</v>
      </c>
      <c r="B59" s="2">
        <v>2</v>
      </c>
      <c r="C59" s="2">
        <v>5.61</v>
      </c>
      <c r="D59">
        <f>AVERAGE(C2,C9,C18,C26,C37,C46,C50,C68,C75,C83,C89,C96,C107,C113,C119,C127,C142)</f>
        <v>38.692941176470583</v>
      </c>
      <c r="E59">
        <v>1</v>
      </c>
      <c r="F59">
        <f>1/4</f>
        <v>0.25</v>
      </c>
    </row>
    <row r="60" spans="1:6">
      <c r="A60" s="2" t="s">
        <v>53</v>
      </c>
      <c r="B60" s="2">
        <v>2</v>
      </c>
      <c r="C60" s="2">
        <v>7.99</v>
      </c>
    </row>
    <row r="61" spans="1:6">
      <c r="A61" s="2" t="s">
        <v>54</v>
      </c>
      <c r="B61" s="2">
        <v>2</v>
      </c>
      <c r="C61" s="2">
        <v>7.98</v>
      </c>
    </row>
    <row r="62" spans="1:6">
      <c r="A62" s="4" t="s">
        <v>55</v>
      </c>
      <c r="B62" s="2">
        <v>2</v>
      </c>
      <c r="C62" s="2">
        <v>6.62</v>
      </c>
      <c r="D62">
        <f>AVERAGE(C4,C12,C20,C28,C38,C47,C53,C70,C77,C86,C89,C99,C109,C114,C120,C129,C145)</f>
        <v>33.549411764705887</v>
      </c>
      <c r="E62">
        <v>1</v>
      </c>
      <c r="F62">
        <f>1/4</f>
        <v>0.25</v>
      </c>
    </row>
    <row r="63" spans="1:6">
      <c r="A63" s="4" t="s">
        <v>56</v>
      </c>
      <c r="B63" s="2">
        <v>2</v>
      </c>
      <c r="C63" s="2">
        <v>2.1800000000000002</v>
      </c>
      <c r="D63">
        <f>AVERAGE(C5,C13,C21,C31,C40,C47,C53,C71,C78,C86,C91,C101,C110,C115,C121,C130,C146)</f>
        <v>16.379411764705882</v>
      </c>
      <c r="E63">
        <v>0</v>
      </c>
      <c r="F63">
        <v>0</v>
      </c>
    </row>
    <row r="64" spans="1:6">
      <c r="A64" s="4" t="s">
        <v>57</v>
      </c>
      <c r="B64" s="2">
        <v>2</v>
      </c>
      <c r="C64" s="2">
        <v>1.44</v>
      </c>
      <c r="D64">
        <f>AVERAGE(C5,C14,C22,C32,C41,C47,C53,C71,C78,C86,C91,C103,C110,C115,C122,C130,C147)</f>
        <v>16.581764705882357</v>
      </c>
      <c r="E64">
        <v>1</v>
      </c>
      <c r="F64">
        <f>1/4</f>
        <v>0.25</v>
      </c>
    </row>
    <row r="65" spans="1:6">
      <c r="A65" s="4"/>
      <c r="B65" s="4"/>
    </row>
    <row r="66" spans="1:6">
      <c r="A66" s="2" t="s">
        <v>58</v>
      </c>
      <c r="B66" s="2">
        <v>3</v>
      </c>
      <c r="C66" s="2">
        <v>42.75</v>
      </c>
    </row>
    <row r="67" spans="1:6">
      <c r="A67" s="2" t="s">
        <v>59</v>
      </c>
      <c r="B67" s="2">
        <v>3</v>
      </c>
      <c r="C67" s="2">
        <v>44.11</v>
      </c>
    </row>
    <row r="68" spans="1:6">
      <c r="A68" s="2" t="s">
        <v>60</v>
      </c>
      <c r="B68" s="2">
        <v>3</v>
      </c>
      <c r="C68" s="2">
        <v>42.75</v>
      </c>
    </row>
    <row r="69" spans="1:6">
      <c r="A69" s="2" t="s">
        <v>61</v>
      </c>
      <c r="B69" s="2">
        <v>3</v>
      </c>
      <c r="C69" s="2">
        <v>38.58</v>
      </c>
    </row>
    <row r="70" spans="1:6">
      <c r="A70" s="2" t="s">
        <v>62</v>
      </c>
      <c r="B70" s="2">
        <v>3</v>
      </c>
      <c r="C70" s="2">
        <v>38.58</v>
      </c>
    </row>
    <row r="71" spans="1:6">
      <c r="A71" s="4" t="s">
        <v>63</v>
      </c>
      <c r="B71" s="2">
        <v>3</v>
      </c>
      <c r="C71" s="2">
        <v>2.1</v>
      </c>
      <c r="D71">
        <f>AVERAGE(C4,C12,C20,C28,C38,C47,C53,C61,C77,C86,C89,C99,C109,C114,C120,C129,C145)</f>
        <v>31.74941176470589</v>
      </c>
      <c r="E71">
        <v>4</v>
      </c>
      <c r="F71">
        <f>4/7</f>
        <v>0.5714285714285714</v>
      </c>
    </row>
    <row r="73" spans="1:6">
      <c r="A73" s="2" t="s">
        <v>64</v>
      </c>
      <c r="B73" s="2">
        <v>3</v>
      </c>
      <c r="C73" s="2">
        <v>46.93</v>
      </c>
    </row>
    <row r="74" spans="1:6">
      <c r="A74" s="2" t="s">
        <v>65</v>
      </c>
      <c r="B74" s="2">
        <v>3</v>
      </c>
      <c r="C74" s="2">
        <v>45.14</v>
      </c>
    </row>
    <row r="75" spans="1:6">
      <c r="A75" s="4" t="s">
        <v>66</v>
      </c>
      <c r="B75" s="2">
        <v>3</v>
      </c>
      <c r="C75" s="2">
        <v>2.06</v>
      </c>
      <c r="D75">
        <f>AVERAGE(C2,C8,C18,C26,C36,C46,C50,C57,C67,C83,C89,C96,C107,C113,C119,C127,C141)</f>
        <v>39.393529411764696</v>
      </c>
      <c r="E75">
        <v>7</v>
      </c>
      <c r="F75">
        <f>7/7</f>
        <v>1</v>
      </c>
    </row>
    <row r="76" spans="1:6">
      <c r="A76" s="2" t="s">
        <v>67</v>
      </c>
      <c r="B76" s="2">
        <v>3</v>
      </c>
      <c r="C76" s="2">
        <v>9.7799999999999994</v>
      </c>
    </row>
    <row r="77" spans="1:6">
      <c r="A77" s="4" t="s">
        <v>68</v>
      </c>
      <c r="B77" s="2">
        <v>3</v>
      </c>
      <c r="C77" s="2">
        <v>9.3699999999999992</v>
      </c>
      <c r="D77">
        <f>AVERAGE(C4,C11,C19,C26,C37,C47,C52,C59,C70,C84,C89,C98,C108,C113,C119,C128,C145)</f>
        <v>32.889411764705876</v>
      </c>
      <c r="E77">
        <v>5</v>
      </c>
      <c r="F77">
        <f>5/7</f>
        <v>0.7142857142857143</v>
      </c>
    </row>
    <row r="78" spans="1:6">
      <c r="A78" s="4" t="s">
        <v>69</v>
      </c>
      <c r="B78" s="2">
        <v>3</v>
      </c>
      <c r="C78" s="2">
        <v>9.3699999999999992</v>
      </c>
      <c r="D78">
        <f>AVERAGE(C4,C12,C20,C28,C38,C47,C53,C62,C71,C86,C89,C99,C110,C114,C120,C129,C145)</f>
        <v>31.302352941176469</v>
      </c>
      <c r="E78">
        <v>4</v>
      </c>
      <c r="F78">
        <f>4/7</f>
        <v>0.5714285714285714</v>
      </c>
    </row>
    <row r="79" spans="1:6">
      <c r="A79" s="4"/>
      <c r="B79" s="4"/>
    </row>
    <row r="80" spans="1:6">
      <c r="A80" s="2" t="s">
        <v>70</v>
      </c>
      <c r="B80" s="2">
        <v>3</v>
      </c>
      <c r="C80" s="2">
        <v>44.41</v>
      </c>
    </row>
    <row r="81" spans="1:6">
      <c r="A81" s="2" t="s">
        <v>71</v>
      </c>
      <c r="B81" s="2">
        <v>3</v>
      </c>
      <c r="C81" s="2">
        <v>41.28</v>
      </c>
    </row>
    <row r="82" spans="1:6">
      <c r="A82" s="2" t="s">
        <v>72</v>
      </c>
      <c r="B82" s="2">
        <v>3</v>
      </c>
      <c r="C82" s="2">
        <v>8.9600000000000009</v>
      </c>
    </row>
    <row r="83" spans="1:6">
      <c r="A83" s="2" t="s">
        <v>73</v>
      </c>
      <c r="B83" s="2">
        <v>3</v>
      </c>
      <c r="C83" s="2">
        <v>41.28</v>
      </c>
    </row>
    <row r="84" spans="1:6">
      <c r="A84" s="4" t="s">
        <v>74</v>
      </c>
      <c r="B84" s="2">
        <v>3</v>
      </c>
      <c r="C84" s="2">
        <v>33.72</v>
      </c>
      <c r="D84">
        <f>AVERAGE(C3,C10,C19,C26,C37,C47,C50,C59,C69,C76,C89,C98,C108,C113,C119,C128,C144)</f>
        <v>32.07882352941175</v>
      </c>
      <c r="E84">
        <v>4</v>
      </c>
      <c r="F84">
        <f>4/7</f>
        <v>0.5714285714285714</v>
      </c>
    </row>
    <row r="85" spans="1:6">
      <c r="A85" s="4" t="s">
        <v>75</v>
      </c>
      <c r="B85" s="2">
        <v>3</v>
      </c>
      <c r="C85" s="2">
        <v>36.090000000000003</v>
      </c>
      <c r="D85">
        <f>AVERAGE(C4,C11,C19,C26,C37,C47,C52,C59,C70,C76,C89,C98,C108,C113,C119,C128,C145)</f>
        <v>31.481176470588224</v>
      </c>
      <c r="E85">
        <v>4</v>
      </c>
      <c r="F85">
        <f t="shared" ref="F85:F86" si="0">4/7</f>
        <v>0.5714285714285714</v>
      </c>
    </row>
    <row r="86" spans="1:6">
      <c r="A86" s="4" t="s">
        <v>76</v>
      </c>
      <c r="B86" s="2">
        <v>3</v>
      </c>
      <c r="C86" s="2">
        <v>36.090000000000003</v>
      </c>
      <c r="D86">
        <f>AVERAGE(C4,C12,C20,C28,C38,C47,C53,C61,C70,C77,C89,C99,C109,C114,C120,C129,C145)</f>
        <v>31.895882352941179</v>
      </c>
      <c r="E86">
        <v>4</v>
      </c>
      <c r="F86">
        <f t="shared" si="0"/>
        <v>0.5714285714285714</v>
      </c>
    </row>
    <row r="87" spans="1:6">
      <c r="A87" s="4"/>
      <c r="B87" s="4"/>
    </row>
    <row r="88" spans="1:6">
      <c r="A88" s="2" t="s">
        <v>77</v>
      </c>
      <c r="B88" s="2">
        <v>3</v>
      </c>
      <c r="C88" s="2">
        <v>53.59</v>
      </c>
    </row>
    <row r="89" spans="1:6">
      <c r="A89" s="4" t="s">
        <v>78</v>
      </c>
      <c r="B89" s="2">
        <v>3</v>
      </c>
      <c r="C89" s="2">
        <v>49.09</v>
      </c>
      <c r="D89">
        <f>AVERAGE(C2,C7,C16,C24,C35,C44,C49,C56,C66,C73,C81,C95,C106,C112,C117,C124,C135)</f>
        <v>43.18</v>
      </c>
      <c r="E89">
        <v>5</v>
      </c>
      <c r="F89">
        <f>5/7</f>
        <v>0.7142857142857143</v>
      </c>
    </row>
    <row r="90" spans="1:6">
      <c r="A90" s="4" t="s">
        <v>79</v>
      </c>
      <c r="B90" s="2">
        <v>3</v>
      </c>
      <c r="C90" s="2">
        <v>46.32</v>
      </c>
      <c r="D90">
        <f>AVERAGE(C4,C12,C21,C30,C40,C47,C53,C62,C71,C78,C86,C100,C110,C115,C121,C129,C146)</f>
        <v>22.66823529411765</v>
      </c>
      <c r="E90">
        <v>3</v>
      </c>
      <c r="F90">
        <f>3/7</f>
        <v>0.42857142857142855</v>
      </c>
    </row>
    <row r="91" spans="1:6">
      <c r="A91" s="4" t="s">
        <v>80</v>
      </c>
      <c r="B91" s="2">
        <v>3</v>
      </c>
      <c r="C91" s="2">
        <v>43.15</v>
      </c>
      <c r="D91">
        <f>AVERAGE(C5,C13,C21,C30,C40,C47,C53,C62,C71,C78,C86,C101,C110,C115,C121,C129,C146)</f>
        <v>14.764117647058825</v>
      </c>
      <c r="E91">
        <v>2</v>
      </c>
      <c r="F91">
        <f>2/7</f>
        <v>0.2857142857142857</v>
      </c>
    </row>
    <row r="92" spans="1:6">
      <c r="A92" s="4"/>
      <c r="B92" s="4"/>
    </row>
    <row r="93" spans="1:6">
      <c r="A93" s="2" t="s">
        <v>81</v>
      </c>
      <c r="B93" s="2">
        <v>3</v>
      </c>
      <c r="C93" s="2">
        <v>44.43</v>
      </c>
    </row>
    <row r="94" spans="1:6">
      <c r="A94" s="2" t="s">
        <v>82</v>
      </c>
      <c r="B94" s="2">
        <v>3</v>
      </c>
      <c r="C94" s="2">
        <v>46.95</v>
      </c>
    </row>
    <row r="95" spans="1:6">
      <c r="A95" s="2" t="s">
        <v>83</v>
      </c>
      <c r="B95" s="2">
        <v>3</v>
      </c>
      <c r="C95" s="2">
        <v>47</v>
      </c>
    </row>
    <row r="96" spans="1:6">
      <c r="A96" s="2" t="s">
        <v>84</v>
      </c>
      <c r="B96" s="2">
        <v>3</v>
      </c>
      <c r="C96" s="2">
        <v>45.16</v>
      </c>
    </row>
    <row r="97" spans="1:6">
      <c r="A97" s="2" t="s">
        <v>85</v>
      </c>
      <c r="B97" s="2">
        <v>3</v>
      </c>
      <c r="C97" s="2">
        <v>45.16</v>
      </c>
    </row>
    <row r="98" spans="1:6">
      <c r="A98" s="2" t="s">
        <v>86</v>
      </c>
      <c r="B98" s="2">
        <v>3</v>
      </c>
      <c r="C98" s="2">
        <v>45.16</v>
      </c>
    </row>
    <row r="99" spans="1:6">
      <c r="A99" s="2" t="s">
        <v>87</v>
      </c>
      <c r="B99" s="2">
        <v>3</v>
      </c>
      <c r="C99" s="2">
        <v>46.95</v>
      </c>
    </row>
    <row r="100" spans="1:6">
      <c r="A100" s="4" t="s">
        <v>88</v>
      </c>
      <c r="B100" s="2">
        <v>3</v>
      </c>
      <c r="C100" s="2">
        <v>87.41</v>
      </c>
      <c r="D100">
        <f>AVERAGE(C4,C12,C20,C28,C39,C47,C53,C62,C71,C78,C86,C89,C110,C114,C120,C129,C145)</f>
        <v>29.012352941176477</v>
      </c>
      <c r="E100">
        <v>3</v>
      </c>
      <c r="F100">
        <f>3/7</f>
        <v>0.42857142857142855</v>
      </c>
    </row>
    <row r="101" spans="1:6">
      <c r="A101" s="4" t="s">
        <v>89</v>
      </c>
      <c r="B101" s="2">
        <v>3</v>
      </c>
      <c r="C101" s="2">
        <v>6.26</v>
      </c>
      <c r="D101">
        <f>AVERAGE(C5,C12,C21,C30,C40,C47,C53,C62,C71,C78,C86,C90,C110,C115,C121,C129,C146)</f>
        <v>17.705294117647064</v>
      </c>
      <c r="E101">
        <v>3</v>
      </c>
      <c r="F101">
        <f t="shared" ref="F101:F103" si="1">3/7</f>
        <v>0.42857142857142855</v>
      </c>
    </row>
    <row r="102" spans="1:6">
      <c r="A102" s="4" t="s">
        <v>90</v>
      </c>
      <c r="B102" s="2">
        <v>3</v>
      </c>
      <c r="C102" s="2">
        <v>2.73</v>
      </c>
      <c r="D102">
        <f>AVERAGE(C5,C13,C21,C31,C40,C47,C53,C63,C71,C78,C86,C91,C110,C115,C121,C130,C147)</f>
        <v>16.937647058823529</v>
      </c>
      <c r="E102">
        <v>3</v>
      </c>
      <c r="F102">
        <f t="shared" si="1"/>
        <v>0.42857142857142855</v>
      </c>
    </row>
    <row r="103" spans="1:6">
      <c r="A103" s="4" t="s">
        <v>91</v>
      </c>
      <c r="B103" s="2">
        <v>3</v>
      </c>
      <c r="C103" s="2">
        <v>2.73</v>
      </c>
      <c r="D103">
        <f>AVERAGE(C5,C13,C22,C31,C41,C47,C53,C63,C71,C78,C86,C91,C110,C115,C122,C130,C147)</f>
        <v>16.877647058823531</v>
      </c>
      <c r="E103">
        <v>3</v>
      </c>
      <c r="F103">
        <f t="shared" si="1"/>
        <v>0.42857142857142855</v>
      </c>
    </row>
    <row r="104" spans="1:6">
      <c r="A104" s="4"/>
      <c r="B104" s="4"/>
    </row>
    <row r="105" spans="1:6">
      <c r="A105" s="2" t="s">
        <v>92</v>
      </c>
      <c r="B105" s="2">
        <v>3</v>
      </c>
      <c r="C105" s="2">
        <v>41.62</v>
      </c>
    </row>
    <row r="106" spans="1:6">
      <c r="A106" s="2" t="s">
        <v>93</v>
      </c>
      <c r="B106" s="2">
        <v>3</v>
      </c>
      <c r="C106" s="2">
        <v>43.68</v>
      </c>
    </row>
    <row r="107" spans="1:6">
      <c r="A107" s="2" t="s">
        <v>94</v>
      </c>
      <c r="B107" s="2">
        <v>3</v>
      </c>
      <c r="C107" s="2">
        <v>41.42</v>
      </c>
    </row>
    <row r="108" spans="1:6">
      <c r="A108" s="4" t="s">
        <v>95</v>
      </c>
      <c r="B108" s="2">
        <v>3</v>
      </c>
      <c r="C108" s="2">
        <v>3.75</v>
      </c>
      <c r="D108">
        <f>AVERAGE(C2,C9,C18,C26,C37,C46,C50,C58,C68,C75,C83,C89,C96,C113,C119,C127,C142)</f>
        <v>38.417647058823533</v>
      </c>
      <c r="E108">
        <v>6</v>
      </c>
      <c r="F108">
        <f>6/7</f>
        <v>0.8571428571428571</v>
      </c>
    </row>
    <row r="109" spans="1:6">
      <c r="A109" s="2" t="s">
        <v>96</v>
      </c>
      <c r="B109" s="2">
        <v>3</v>
      </c>
      <c r="C109" s="2">
        <v>7.85</v>
      </c>
    </row>
    <row r="110" spans="1:6">
      <c r="A110" s="2" t="s">
        <v>97</v>
      </c>
      <c r="B110" s="2">
        <v>3</v>
      </c>
      <c r="C110" s="2">
        <v>8.8800000000000008</v>
      </c>
    </row>
    <row r="112" spans="1:6">
      <c r="A112" s="2" t="s">
        <v>98</v>
      </c>
      <c r="B112" s="2">
        <v>1</v>
      </c>
      <c r="C112" s="2">
        <v>51.47</v>
      </c>
    </row>
    <row r="113" spans="1:6">
      <c r="A113" s="2" t="s">
        <v>99</v>
      </c>
      <c r="B113" s="2">
        <v>1</v>
      </c>
      <c r="C113" s="2">
        <v>100</v>
      </c>
    </row>
    <row r="114" spans="1:6">
      <c r="A114" s="2" t="s">
        <v>100</v>
      </c>
      <c r="B114" s="2">
        <v>1</v>
      </c>
      <c r="C114" s="2">
        <v>89.76</v>
      </c>
    </row>
    <row r="115" spans="1:6">
      <c r="A115" s="4" t="s">
        <v>101</v>
      </c>
      <c r="B115" s="2">
        <v>1</v>
      </c>
      <c r="C115" s="2">
        <v>10.050000000000001</v>
      </c>
      <c r="D115">
        <f>AVERAGE(C4,C12,C21,C30,C40,C47,C53,C62,C71,C78,C86,C89,C100,C110,C120,C129,C146)</f>
        <v>25.145882352941175</v>
      </c>
      <c r="E115">
        <v>3</v>
      </c>
      <c r="F115">
        <f>3/4</f>
        <v>0.75</v>
      </c>
    </row>
    <row r="116" spans="1:6">
      <c r="A116" s="4"/>
      <c r="B116" s="4"/>
    </row>
    <row r="117" spans="1:6">
      <c r="A117" s="2" t="s">
        <v>102</v>
      </c>
      <c r="B117" s="2">
        <v>2</v>
      </c>
      <c r="C117" s="2">
        <v>13.27</v>
      </c>
    </row>
    <row r="118" spans="1:6">
      <c r="A118" s="2" t="s">
        <v>103</v>
      </c>
      <c r="B118" s="2">
        <v>2</v>
      </c>
      <c r="C118" s="2">
        <v>16.399999999999999</v>
      </c>
    </row>
    <row r="119" spans="1:6">
      <c r="A119" s="2" t="s">
        <v>104</v>
      </c>
      <c r="B119" s="2">
        <v>2</v>
      </c>
      <c r="C119" s="2">
        <v>17.68</v>
      </c>
    </row>
    <row r="120" spans="1:6">
      <c r="A120" s="4" t="s">
        <v>105</v>
      </c>
      <c r="B120" s="2">
        <v>2</v>
      </c>
      <c r="C120" s="2">
        <v>13.75</v>
      </c>
      <c r="D120">
        <f>AVERAGE(C4,C12,C20,C27,C38,C47,C53,C60,C70,C77,C85,C89,C99,C109,C114,C129,C145)</f>
        <v>33.131176470588237</v>
      </c>
      <c r="E120">
        <v>1</v>
      </c>
      <c r="F120">
        <f>1/4</f>
        <v>0.25</v>
      </c>
    </row>
    <row r="121" spans="1:6">
      <c r="A121" s="4" t="s">
        <v>106</v>
      </c>
      <c r="B121" s="2">
        <v>2</v>
      </c>
      <c r="C121" s="2">
        <v>10.67</v>
      </c>
      <c r="D121">
        <f>AVERAGE(C4,C12,C21,C30,C40,C47,C53,C62,C71,C78,C86,C89,C100,C110,C115,C129,C146)</f>
        <v>24.928235294117645</v>
      </c>
      <c r="E121">
        <v>0</v>
      </c>
      <c r="F121">
        <v>0</v>
      </c>
    </row>
    <row r="122" spans="1:6">
      <c r="A122" s="4" t="s">
        <v>107</v>
      </c>
      <c r="B122" s="2">
        <v>2</v>
      </c>
      <c r="C122" s="2">
        <v>9.65</v>
      </c>
      <c r="D122">
        <f>AVERAGE(C5,C13,C22,C31,C40,C47,C53,C63,C71,C78,C86,C91,C102,C110,C115,C130,C147)</f>
        <v>16.470588235294116</v>
      </c>
      <c r="E122">
        <v>1</v>
      </c>
      <c r="F122">
        <f>1/4</f>
        <v>0.25</v>
      </c>
    </row>
    <row r="123" spans="1:6">
      <c r="A123" s="4"/>
      <c r="B123" s="4"/>
    </row>
    <row r="124" spans="1:6">
      <c r="A124" s="2" t="s">
        <v>108</v>
      </c>
      <c r="B124" s="2">
        <v>1</v>
      </c>
      <c r="C124" s="2">
        <v>47.33</v>
      </c>
    </row>
    <row r="125" spans="1:6">
      <c r="A125" s="4" t="s">
        <v>109</v>
      </c>
      <c r="B125" s="2">
        <v>1</v>
      </c>
      <c r="C125" s="2">
        <v>45.97</v>
      </c>
      <c r="D125">
        <f>AVERAGE(C2,C7,C16,C24,C35,C44,C49,C56,C66,C73,C81,C88,C95,C106,C112,C117,C135)</f>
        <v>43.548235294117646</v>
      </c>
      <c r="E125">
        <v>4</v>
      </c>
      <c r="F125">
        <f>4/4</f>
        <v>1</v>
      </c>
    </row>
    <row r="126" spans="1:6">
      <c r="A126" s="2" t="s">
        <v>110</v>
      </c>
      <c r="B126" s="2">
        <v>1</v>
      </c>
      <c r="C126" s="2">
        <v>6.84</v>
      </c>
    </row>
    <row r="127" spans="1:6">
      <c r="A127" s="4" t="s">
        <v>111</v>
      </c>
      <c r="B127" s="2">
        <v>1</v>
      </c>
      <c r="C127" s="2">
        <v>6.84</v>
      </c>
      <c r="D127">
        <f>AVERAGE(C2,C8,C18,C25,C36,C46,C49,C57,C67,C74,C83,C89,C96,C107,C113,C119,C141)</f>
        <v>41.645294117647047</v>
      </c>
      <c r="E127">
        <v>4</v>
      </c>
      <c r="F127">
        <v>1</v>
      </c>
    </row>
    <row r="128" spans="1:6">
      <c r="A128" s="4" t="s">
        <v>112</v>
      </c>
      <c r="B128" s="2">
        <v>1</v>
      </c>
      <c r="C128" s="2">
        <v>6.51</v>
      </c>
      <c r="D128">
        <f>AVERAGE(C3,C10,C19,C26,C37,C47,C50,C59,C69,C75,C83,C89,C98,C108,C113,C119,C143)</f>
        <v>33.215882352941165</v>
      </c>
      <c r="E128">
        <v>4</v>
      </c>
      <c r="F128">
        <v>1</v>
      </c>
    </row>
    <row r="129" spans="1:6">
      <c r="A129" s="4" t="s">
        <v>113</v>
      </c>
      <c r="B129" s="2">
        <v>1</v>
      </c>
      <c r="C129" s="2">
        <v>6.77</v>
      </c>
      <c r="D129">
        <f>AVERAGE(C4,C11,C19,C26,C37,C47,C53,C59,C70,C77,C85,C89,C98,C108,C113,C119,C145)</f>
        <v>33.160588235294114</v>
      </c>
      <c r="E129">
        <v>4</v>
      </c>
      <c r="F129">
        <v>1</v>
      </c>
    </row>
    <row r="130" spans="1:6">
      <c r="A130" s="4" t="s">
        <v>114</v>
      </c>
      <c r="B130" s="2">
        <v>1</v>
      </c>
      <c r="C130" s="2">
        <v>6.84</v>
      </c>
      <c r="D130">
        <f>AVERAGE(C5,C13,C21,C30,C40,C47,C53,C62,C71,C78,C86,C91,C101,C110,C115,C121,C146)</f>
        <v>16.904117647058825</v>
      </c>
      <c r="E130">
        <v>2</v>
      </c>
      <c r="F130">
        <f>2/4</f>
        <v>0.5</v>
      </c>
    </row>
    <row r="131" spans="1:6">
      <c r="A131" s="4"/>
      <c r="B131" s="4"/>
    </row>
    <row r="132" spans="1:6">
      <c r="A132" s="2" t="s">
        <v>115</v>
      </c>
      <c r="B132" s="2">
        <v>2</v>
      </c>
      <c r="C132" s="2">
        <v>7.33</v>
      </c>
    </row>
    <row r="133" spans="1:6">
      <c r="A133" s="2" t="s">
        <v>116</v>
      </c>
      <c r="B133" s="2">
        <v>2</v>
      </c>
      <c r="C133" s="2">
        <v>7.31</v>
      </c>
    </row>
    <row r="134" spans="1:6">
      <c r="A134" s="2" t="s">
        <v>117</v>
      </c>
      <c r="B134" s="2">
        <v>2</v>
      </c>
      <c r="C134" s="2">
        <v>7.31</v>
      </c>
    </row>
    <row r="135" spans="1:6">
      <c r="A135" s="2" t="s">
        <v>118</v>
      </c>
      <c r="B135" s="2">
        <v>2</v>
      </c>
      <c r="C135" s="2">
        <v>4.78</v>
      </c>
    </row>
    <row r="136" spans="1:6">
      <c r="A136" s="2" t="s">
        <v>119</v>
      </c>
      <c r="B136" s="2">
        <v>2</v>
      </c>
      <c r="C136" s="2">
        <v>4.78</v>
      </c>
    </row>
    <row r="137" spans="1:6">
      <c r="A137" s="2" t="s">
        <v>120</v>
      </c>
      <c r="B137" s="2">
        <v>2</v>
      </c>
      <c r="C137" s="2">
        <v>8.94</v>
      </c>
    </row>
    <row r="138" spans="1:6">
      <c r="A138" s="2" t="s">
        <v>121</v>
      </c>
      <c r="B138" s="2">
        <v>2</v>
      </c>
      <c r="C138" s="2">
        <v>8.94</v>
      </c>
    </row>
    <row r="139" spans="1:6">
      <c r="A139" s="2" t="s">
        <v>122</v>
      </c>
      <c r="B139" s="2">
        <v>2</v>
      </c>
      <c r="C139" s="2">
        <v>8.94</v>
      </c>
    </row>
    <row r="140" spans="1:6">
      <c r="A140" s="2" t="s">
        <v>123</v>
      </c>
      <c r="B140" s="2">
        <v>2</v>
      </c>
      <c r="C140" s="2">
        <v>8.94</v>
      </c>
    </row>
    <row r="141" spans="1:6">
      <c r="A141" s="2" t="s">
        <v>124</v>
      </c>
      <c r="B141" s="2">
        <v>2</v>
      </c>
      <c r="C141" s="2">
        <v>4.78</v>
      </c>
    </row>
    <row r="142" spans="1:6">
      <c r="A142" s="2" t="s">
        <v>125</v>
      </c>
      <c r="B142" s="2">
        <v>2</v>
      </c>
      <c r="C142" s="2">
        <v>4.78</v>
      </c>
    </row>
    <row r="143" spans="1:6">
      <c r="A143" s="4" t="s">
        <v>126</v>
      </c>
      <c r="B143" s="2">
        <v>2</v>
      </c>
      <c r="C143" s="2">
        <v>4.78</v>
      </c>
      <c r="D143">
        <f>AVERAGE(C2,C9,C19,C26,C37,C46,C50,C59,C68,C75,C83,C89,C96,C108,C113,C119,C127)</f>
        <v>36.136470588235298</v>
      </c>
      <c r="E143">
        <v>1</v>
      </c>
      <c r="F143">
        <f>1/4</f>
        <v>0.25</v>
      </c>
    </row>
    <row r="144" spans="1:6">
      <c r="A144" s="2" t="s">
        <v>127</v>
      </c>
      <c r="B144" s="2">
        <v>2</v>
      </c>
      <c r="C144" s="2">
        <v>12.5</v>
      </c>
    </row>
    <row r="145" spans="1:6">
      <c r="A145" s="4" t="s">
        <v>128</v>
      </c>
      <c r="B145" s="2">
        <v>2</v>
      </c>
      <c r="C145" s="2">
        <v>6.92</v>
      </c>
      <c r="D145">
        <f>AVERAGE(C4,C10,C19,C26,C37,C47,C50,C59,C69,C76,C84,C89,C98,C108,C113,C119,C128)</f>
        <v>33.057647058823527</v>
      </c>
      <c r="E145">
        <v>1</v>
      </c>
      <c r="F145">
        <f>1/4</f>
        <v>0.25</v>
      </c>
    </row>
    <row r="146" spans="1:6">
      <c r="A146" s="4" t="s">
        <v>129</v>
      </c>
      <c r="B146" s="2">
        <v>2</v>
      </c>
      <c r="C146" s="2">
        <v>5.91</v>
      </c>
      <c r="D146">
        <f>AVERAGE(C4,C12,C21,C28,C39,C47,C53,C62,C71,C78,C86,C89,C100,C110,C114,C120,C129)</f>
        <v>33.270000000000003</v>
      </c>
      <c r="E146">
        <v>1</v>
      </c>
      <c r="F146">
        <f>1/4</f>
        <v>0.25</v>
      </c>
    </row>
    <row r="147" spans="1:6">
      <c r="A147" s="4" t="s">
        <v>130</v>
      </c>
      <c r="B147" s="2">
        <v>2</v>
      </c>
      <c r="C147" s="2">
        <v>19.48</v>
      </c>
      <c r="D147">
        <f>AVERAGE(C5,C13,C21,C31,C40,C47,C53,C63,C71,C78,C86,C91,C101,C110,C115,C121,C130)</f>
        <v>16.159999999999997</v>
      </c>
      <c r="E147">
        <v>0</v>
      </c>
      <c r="F147">
        <v>0</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7"/>
  <sheetViews>
    <sheetView topLeftCell="A33" zoomScale="150" zoomScaleNormal="150" zoomScalePageLayoutView="150" workbookViewId="0">
      <selection activeCell="C7" sqref="C7"/>
    </sheetView>
  </sheetViews>
  <sheetFormatPr baseColWidth="10" defaultRowHeight="14" x14ac:dyDescent="0"/>
  <cols>
    <col min="1" max="1" width="28" style="13" customWidth="1"/>
    <col min="2" max="2" width="15.33203125" style="2" customWidth="1"/>
    <col min="3" max="3" width="16.33203125" style="2" customWidth="1"/>
    <col min="4" max="4" width="18" style="2" customWidth="1"/>
    <col min="5" max="5" width="25.1640625" style="9" customWidth="1"/>
    <col min="257" max="257" width="28" customWidth="1"/>
    <col min="258" max="258" width="15.33203125" customWidth="1"/>
    <col min="259" max="259" width="16.33203125" customWidth="1"/>
    <col min="260" max="260" width="18" customWidth="1"/>
    <col min="261" max="261" width="25.1640625" customWidth="1"/>
    <col min="513" max="513" width="28" customWidth="1"/>
    <col min="514" max="514" width="15.33203125" customWidth="1"/>
    <col min="515" max="515" width="16.33203125" customWidth="1"/>
    <col min="516" max="516" width="18" customWidth="1"/>
    <col min="517" max="517" width="25.1640625" customWidth="1"/>
    <col min="769" max="769" width="28" customWidth="1"/>
    <col min="770" max="770" width="15.33203125" customWidth="1"/>
    <col min="771" max="771" width="16.33203125" customWidth="1"/>
    <col min="772" max="772" width="18" customWidth="1"/>
    <col min="773" max="773" width="25.1640625" customWidth="1"/>
    <col min="1025" max="1025" width="28" customWidth="1"/>
    <col min="1026" max="1026" width="15.33203125" customWidth="1"/>
    <col min="1027" max="1027" width="16.33203125" customWidth="1"/>
    <col min="1028" max="1028" width="18" customWidth="1"/>
    <col min="1029" max="1029" width="25.1640625" customWidth="1"/>
    <col min="1281" max="1281" width="28" customWidth="1"/>
    <col min="1282" max="1282" width="15.33203125" customWidth="1"/>
    <col min="1283" max="1283" width="16.33203125" customWidth="1"/>
    <col min="1284" max="1284" width="18" customWidth="1"/>
    <col min="1285" max="1285" width="25.1640625" customWidth="1"/>
    <col min="1537" max="1537" width="28" customWidth="1"/>
    <col min="1538" max="1538" width="15.33203125" customWidth="1"/>
    <col min="1539" max="1539" width="16.33203125" customWidth="1"/>
    <col min="1540" max="1540" width="18" customWidth="1"/>
    <col min="1541" max="1541" width="25.1640625" customWidth="1"/>
    <col min="1793" max="1793" width="28" customWidth="1"/>
    <col min="1794" max="1794" width="15.33203125" customWidth="1"/>
    <col min="1795" max="1795" width="16.33203125" customWidth="1"/>
    <col min="1796" max="1796" width="18" customWidth="1"/>
    <col min="1797" max="1797" width="25.1640625" customWidth="1"/>
    <col min="2049" max="2049" width="28" customWidth="1"/>
    <col min="2050" max="2050" width="15.33203125" customWidth="1"/>
    <col min="2051" max="2051" width="16.33203125" customWidth="1"/>
    <col min="2052" max="2052" width="18" customWidth="1"/>
    <col min="2053" max="2053" width="25.1640625" customWidth="1"/>
    <col min="2305" max="2305" width="28" customWidth="1"/>
    <col min="2306" max="2306" width="15.33203125" customWidth="1"/>
    <col min="2307" max="2307" width="16.33203125" customWidth="1"/>
    <col min="2308" max="2308" width="18" customWidth="1"/>
    <col min="2309" max="2309" width="25.1640625" customWidth="1"/>
    <col min="2561" max="2561" width="28" customWidth="1"/>
    <col min="2562" max="2562" width="15.33203125" customWidth="1"/>
    <col min="2563" max="2563" width="16.33203125" customWidth="1"/>
    <col min="2564" max="2564" width="18" customWidth="1"/>
    <col min="2565" max="2565" width="25.1640625" customWidth="1"/>
    <col min="2817" max="2817" width="28" customWidth="1"/>
    <col min="2818" max="2818" width="15.33203125" customWidth="1"/>
    <col min="2819" max="2819" width="16.33203125" customWidth="1"/>
    <col min="2820" max="2820" width="18" customWidth="1"/>
    <col min="2821" max="2821" width="25.1640625" customWidth="1"/>
    <col min="3073" max="3073" width="28" customWidth="1"/>
    <col min="3074" max="3074" width="15.33203125" customWidth="1"/>
    <col min="3075" max="3075" width="16.33203125" customWidth="1"/>
    <col min="3076" max="3076" width="18" customWidth="1"/>
    <col min="3077" max="3077" width="25.1640625" customWidth="1"/>
    <col min="3329" max="3329" width="28" customWidth="1"/>
    <col min="3330" max="3330" width="15.33203125" customWidth="1"/>
    <col min="3331" max="3331" width="16.33203125" customWidth="1"/>
    <col min="3332" max="3332" width="18" customWidth="1"/>
    <col min="3333" max="3333" width="25.1640625" customWidth="1"/>
    <col min="3585" max="3585" width="28" customWidth="1"/>
    <col min="3586" max="3586" width="15.33203125" customWidth="1"/>
    <col min="3587" max="3587" width="16.33203125" customWidth="1"/>
    <col min="3588" max="3588" width="18" customWidth="1"/>
    <col min="3589" max="3589" width="25.1640625" customWidth="1"/>
    <col min="3841" max="3841" width="28" customWidth="1"/>
    <col min="3842" max="3842" width="15.33203125" customWidth="1"/>
    <col min="3843" max="3843" width="16.33203125" customWidth="1"/>
    <col min="3844" max="3844" width="18" customWidth="1"/>
    <col min="3845" max="3845" width="25.1640625" customWidth="1"/>
    <col min="4097" max="4097" width="28" customWidth="1"/>
    <col min="4098" max="4098" width="15.33203125" customWidth="1"/>
    <col min="4099" max="4099" width="16.33203125" customWidth="1"/>
    <col min="4100" max="4100" width="18" customWidth="1"/>
    <col min="4101" max="4101" width="25.1640625" customWidth="1"/>
    <col min="4353" max="4353" width="28" customWidth="1"/>
    <col min="4354" max="4354" width="15.33203125" customWidth="1"/>
    <col min="4355" max="4355" width="16.33203125" customWidth="1"/>
    <col min="4356" max="4356" width="18" customWidth="1"/>
    <col min="4357" max="4357" width="25.1640625" customWidth="1"/>
    <col min="4609" max="4609" width="28" customWidth="1"/>
    <col min="4610" max="4610" width="15.33203125" customWidth="1"/>
    <col min="4611" max="4611" width="16.33203125" customWidth="1"/>
    <col min="4612" max="4612" width="18" customWidth="1"/>
    <col min="4613" max="4613" width="25.1640625" customWidth="1"/>
    <col min="4865" max="4865" width="28" customWidth="1"/>
    <col min="4866" max="4866" width="15.33203125" customWidth="1"/>
    <col min="4867" max="4867" width="16.33203125" customWidth="1"/>
    <col min="4868" max="4868" width="18" customWidth="1"/>
    <col min="4869" max="4869" width="25.1640625" customWidth="1"/>
    <col min="5121" max="5121" width="28" customWidth="1"/>
    <col min="5122" max="5122" width="15.33203125" customWidth="1"/>
    <col min="5123" max="5123" width="16.33203125" customWidth="1"/>
    <col min="5124" max="5124" width="18" customWidth="1"/>
    <col min="5125" max="5125" width="25.1640625" customWidth="1"/>
    <col min="5377" max="5377" width="28" customWidth="1"/>
    <col min="5378" max="5378" width="15.33203125" customWidth="1"/>
    <col min="5379" max="5379" width="16.33203125" customWidth="1"/>
    <col min="5380" max="5380" width="18" customWidth="1"/>
    <col min="5381" max="5381" width="25.1640625" customWidth="1"/>
    <col min="5633" max="5633" width="28" customWidth="1"/>
    <col min="5634" max="5634" width="15.33203125" customWidth="1"/>
    <col min="5635" max="5635" width="16.33203125" customWidth="1"/>
    <col min="5636" max="5636" width="18" customWidth="1"/>
    <col min="5637" max="5637" width="25.1640625" customWidth="1"/>
    <col min="5889" max="5889" width="28" customWidth="1"/>
    <col min="5890" max="5890" width="15.33203125" customWidth="1"/>
    <col min="5891" max="5891" width="16.33203125" customWidth="1"/>
    <col min="5892" max="5892" width="18" customWidth="1"/>
    <col min="5893" max="5893" width="25.1640625" customWidth="1"/>
    <col min="6145" max="6145" width="28" customWidth="1"/>
    <col min="6146" max="6146" width="15.33203125" customWidth="1"/>
    <col min="6147" max="6147" width="16.33203125" customWidth="1"/>
    <col min="6148" max="6148" width="18" customWidth="1"/>
    <col min="6149" max="6149" width="25.1640625" customWidth="1"/>
    <col min="6401" max="6401" width="28" customWidth="1"/>
    <col min="6402" max="6402" width="15.33203125" customWidth="1"/>
    <col min="6403" max="6403" width="16.33203125" customWidth="1"/>
    <col min="6404" max="6404" width="18" customWidth="1"/>
    <col min="6405" max="6405" width="25.1640625" customWidth="1"/>
    <col min="6657" max="6657" width="28" customWidth="1"/>
    <col min="6658" max="6658" width="15.33203125" customWidth="1"/>
    <col min="6659" max="6659" width="16.33203125" customWidth="1"/>
    <col min="6660" max="6660" width="18" customWidth="1"/>
    <col min="6661" max="6661" width="25.1640625" customWidth="1"/>
    <col min="6913" max="6913" width="28" customWidth="1"/>
    <col min="6914" max="6914" width="15.33203125" customWidth="1"/>
    <col min="6915" max="6915" width="16.33203125" customWidth="1"/>
    <col min="6916" max="6916" width="18" customWidth="1"/>
    <col min="6917" max="6917" width="25.1640625" customWidth="1"/>
    <col min="7169" max="7169" width="28" customWidth="1"/>
    <col min="7170" max="7170" width="15.33203125" customWidth="1"/>
    <col min="7171" max="7171" width="16.33203125" customWidth="1"/>
    <col min="7172" max="7172" width="18" customWidth="1"/>
    <col min="7173" max="7173" width="25.1640625" customWidth="1"/>
    <col min="7425" max="7425" width="28" customWidth="1"/>
    <col min="7426" max="7426" width="15.33203125" customWidth="1"/>
    <col min="7427" max="7427" width="16.33203125" customWidth="1"/>
    <col min="7428" max="7428" width="18" customWidth="1"/>
    <col min="7429" max="7429" width="25.1640625" customWidth="1"/>
    <col min="7681" max="7681" width="28" customWidth="1"/>
    <col min="7682" max="7682" width="15.33203125" customWidth="1"/>
    <col min="7683" max="7683" width="16.33203125" customWidth="1"/>
    <col min="7684" max="7684" width="18" customWidth="1"/>
    <col min="7685" max="7685" width="25.1640625" customWidth="1"/>
    <col min="7937" max="7937" width="28" customWidth="1"/>
    <col min="7938" max="7938" width="15.33203125" customWidth="1"/>
    <col min="7939" max="7939" width="16.33203125" customWidth="1"/>
    <col min="7940" max="7940" width="18" customWidth="1"/>
    <col min="7941" max="7941" width="25.1640625" customWidth="1"/>
    <col min="8193" max="8193" width="28" customWidth="1"/>
    <col min="8194" max="8194" width="15.33203125" customWidth="1"/>
    <col min="8195" max="8195" width="16.33203125" customWidth="1"/>
    <col min="8196" max="8196" width="18" customWidth="1"/>
    <col min="8197" max="8197" width="25.1640625" customWidth="1"/>
    <col min="8449" max="8449" width="28" customWidth="1"/>
    <col min="8450" max="8450" width="15.33203125" customWidth="1"/>
    <col min="8451" max="8451" width="16.33203125" customWidth="1"/>
    <col min="8452" max="8452" width="18" customWidth="1"/>
    <col min="8453" max="8453" width="25.1640625" customWidth="1"/>
    <col min="8705" max="8705" width="28" customWidth="1"/>
    <col min="8706" max="8706" width="15.33203125" customWidth="1"/>
    <col min="8707" max="8707" width="16.33203125" customWidth="1"/>
    <col min="8708" max="8708" width="18" customWidth="1"/>
    <col min="8709" max="8709" width="25.1640625" customWidth="1"/>
    <col min="8961" max="8961" width="28" customWidth="1"/>
    <col min="8962" max="8962" width="15.33203125" customWidth="1"/>
    <col min="8963" max="8963" width="16.33203125" customWidth="1"/>
    <col min="8964" max="8964" width="18" customWidth="1"/>
    <col min="8965" max="8965" width="25.1640625" customWidth="1"/>
    <col min="9217" max="9217" width="28" customWidth="1"/>
    <col min="9218" max="9218" width="15.33203125" customWidth="1"/>
    <col min="9219" max="9219" width="16.33203125" customWidth="1"/>
    <col min="9220" max="9220" width="18" customWidth="1"/>
    <col min="9221" max="9221" width="25.1640625" customWidth="1"/>
    <col min="9473" max="9473" width="28" customWidth="1"/>
    <col min="9474" max="9474" width="15.33203125" customWidth="1"/>
    <col min="9475" max="9475" width="16.33203125" customWidth="1"/>
    <col min="9476" max="9476" width="18" customWidth="1"/>
    <col min="9477" max="9477" width="25.1640625" customWidth="1"/>
    <col min="9729" max="9729" width="28" customWidth="1"/>
    <col min="9730" max="9730" width="15.33203125" customWidth="1"/>
    <col min="9731" max="9731" width="16.33203125" customWidth="1"/>
    <col min="9732" max="9732" width="18" customWidth="1"/>
    <col min="9733" max="9733" width="25.1640625" customWidth="1"/>
    <col min="9985" max="9985" width="28" customWidth="1"/>
    <col min="9986" max="9986" width="15.33203125" customWidth="1"/>
    <col min="9987" max="9987" width="16.33203125" customWidth="1"/>
    <col min="9988" max="9988" width="18" customWidth="1"/>
    <col min="9989" max="9989" width="25.1640625" customWidth="1"/>
    <col min="10241" max="10241" width="28" customWidth="1"/>
    <col min="10242" max="10242" width="15.33203125" customWidth="1"/>
    <col min="10243" max="10243" width="16.33203125" customWidth="1"/>
    <col min="10244" max="10244" width="18" customWidth="1"/>
    <col min="10245" max="10245" width="25.1640625" customWidth="1"/>
    <col min="10497" max="10497" width="28" customWidth="1"/>
    <col min="10498" max="10498" width="15.33203125" customWidth="1"/>
    <col min="10499" max="10499" width="16.33203125" customWidth="1"/>
    <col min="10500" max="10500" width="18" customWidth="1"/>
    <col min="10501" max="10501" width="25.1640625" customWidth="1"/>
    <col min="10753" max="10753" width="28" customWidth="1"/>
    <col min="10754" max="10754" width="15.33203125" customWidth="1"/>
    <col min="10755" max="10755" width="16.33203125" customWidth="1"/>
    <col min="10756" max="10756" width="18" customWidth="1"/>
    <col min="10757" max="10757" width="25.1640625" customWidth="1"/>
    <col min="11009" max="11009" width="28" customWidth="1"/>
    <col min="11010" max="11010" width="15.33203125" customWidth="1"/>
    <col min="11011" max="11011" width="16.33203125" customWidth="1"/>
    <col min="11012" max="11012" width="18" customWidth="1"/>
    <col min="11013" max="11013" width="25.1640625" customWidth="1"/>
    <col min="11265" max="11265" width="28" customWidth="1"/>
    <col min="11266" max="11266" width="15.33203125" customWidth="1"/>
    <col min="11267" max="11267" width="16.33203125" customWidth="1"/>
    <col min="11268" max="11268" width="18" customWidth="1"/>
    <col min="11269" max="11269" width="25.1640625" customWidth="1"/>
    <col min="11521" max="11521" width="28" customWidth="1"/>
    <col min="11522" max="11522" width="15.33203125" customWidth="1"/>
    <col min="11523" max="11523" width="16.33203125" customWidth="1"/>
    <col min="11524" max="11524" width="18" customWidth="1"/>
    <col min="11525" max="11525" width="25.1640625" customWidth="1"/>
    <col min="11777" max="11777" width="28" customWidth="1"/>
    <col min="11778" max="11778" width="15.33203125" customWidth="1"/>
    <col min="11779" max="11779" width="16.33203125" customWidth="1"/>
    <col min="11780" max="11780" width="18" customWidth="1"/>
    <col min="11781" max="11781" width="25.1640625" customWidth="1"/>
    <col min="12033" max="12033" width="28" customWidth="1"/>
    <col min="12034" max="12034" width="15.33203125" customWidth="1"/>
    <col min="12035" max="12035" width="16.33203125" customWidth="1"/>
    <col min="12036" max="12036" width="18" customWidth="1"/>
    <col min="12037" max="12037" width="25.1640625" customWidth="1"/>
    <col min="12289" max="12289" width="28" customWidth="1"/>
    <col min="12290" max="12290" width="15.33203125" customWidth="1"/>
    <col min="12291" max="12291" width="16.33203125" customWidth="1"/>
    <col min="12292" max="12292" width="18" customWidth="1"/>
    <col min="12293" max="12293" width="25.1640625" customWidth="1"/>
    <col min="12545" max="12545" width="28" customWidth="1"/>
    <col min="12546" max="12546" width="15.33203125" customWidth="1"/>
    <col min="12547" max="12547" width="16.33203125" customWidth="1"/>
    <col min="12548" max="12548" width="18" customWidth="1"/>
    <col min="12549" max="12549" width="25.1640625" customWidth="1"/>
    <col min="12801" max="12801" width="28" customWidth="1"/>
    <col min="12802" max="12802" width="15.33203125" customWidth="1"/>
    <col min="12803" max="12803" width="16.33203125" customWidth="1"/>
    <col min="12804" max="12804" width="18" customWidth="1"/>
    <col min="12805" max="12805" width="25.1640625" customWidth="1"/>
    <col min="13057" max="13057" width="28" customWidth="1"/>
    <col min="13058" max="13058" width="15.33203125" customWidth="1"/>
    <col min="13059" max="13059" width="16.33203125" customWidth="1"/>
    <col min="13060" max="13060" width="18" customWidth="1"/>
    <col min="13061" max="13061" width="25.1640625" customWidth="1"/>
    <col min="13313" max="13313" width="28" customWidth="1"/>
    <col min="13314" max="13314" width="15.33203125" customWidth="1"/>
    <col min="13315" max="13315" width="16.33203125" customWidth="1"/>
    <col min="13316" max="13316" width="18" customWidth="1"/>
    <col min="13317" max="13317" width="25.1640625" customWidth="1"/>
    <col min="13569" max="13569" width="28" customWidth="1"/>
    <col min="13570" max="13570" width="15.33203125" customWidth="1"/>
    <col min="13571" max="13571" width="16.33203125" customWidth="1"/>
    <col min="13572" max="13572" width="18" customWidth="1"/>
    <col min="13573" max="13573" width="25.1640625" customWidth="1"/>
    <col min="13825" max="13825" width="28" customWidth="1"/>
    <col min="13826" max="13826" width="15.33203125" customWidth="1"/>
    <col min="13827" max="13827" width="16.33203125" customWidth="1"/>
    <col min="13828" max="13828" width="18" customWidth="1"/>
    <col min="13829" max="13829" width="25.1640625" customWidth="1"/>
    <col min="14081" max="14081" width="28" customWidth="1"/>
    <col min="14082" max="14082" width="15.33203125" customWidth="1"/>
    <col min="14083" max="14083" width="16.33203125" customWidth="1"/>
    <col min="14084" max="14084" width="18" customWidth="1"/>
    <col min="14085" max="14085" width="25.1640625" customWidth="1"/>
    <col min="14337" max="14337" width="28" customWidth="1"/>
    <col min="14338" max="14338" width="15.33203125" customWidth="1"/>
    <col min="14339" max="14339" width="16.33203125" customWidth="1"/>
    <col min="14340" max="14340" width="18" customWidth="1"/>
    <col min="14341" max="14341" width="25.1640625" customWidth="1"/>
    <col min="14593" max="14593" width="28" customWidth="1"/>
    <col min="14594" max="14594" width="15.33203125" customWidth="1"/>
    <col min="14595" max="14595" width="16.33203125" customWidth="1"/>
    <col min="14596" max="14596" width="18" customWidth="1"/>
    <col min="14597" max="14597" width="25.1640625" customWidth="1"/>
    <col min="14849" max="14849" width="28" customWidth="1"/>
    <col min="14850" max="14850" width="15.33203125" customWidth="1"/>
    <col min="14851" max="14851" width="16.33203125" customWidth="1"/>
    <col min="14852" max="14852" width="18" customWidth="1"/>
    <col min="14853" max="14853" width="25.1640625" customWidth="1"/>
    <col min="15105" max="15105" width="28" customWidth="1"/>
    <col min="15106" max="15106" width="15.33203125" customWidth="1"/>
    <col min="15107" max="15107" width="16.33203125" customWidth="1"/>
    <col min="15108" max="15108" width="18" customWidth="1"/>
    <col min="15109" max="15109" width="25.1640625" customWidth="1"/>
    <col min="15361" max="15361" width="28" customWidth="1"/>
    <col min="15362" max="15362" width="15.33203125" customWidth="1"/>
    <col min="15363" max="15363" width="16.33203125" customWidth="1"/>
    <col min="15364" max="15364" width="18" customWidth="1"/>
    <col min="15365" max="15365" width="25.1640625" customWidth="1"/>
    <col min="15617" max="15617" width="28" customWidth="1"/>
    <col min="15618" max="15618" width="15.33203125" customWidth="1"/>
    <col min="15619" max="15619" width="16.33203125" customWidth="1"/>
    <col min="15620" max="15620" width="18" customWidth="1"/>
    <col min="15621" max="15621" width="25.1640625" customWidth="1"/>
    <col min="15873" max="15873" width="28" customWidth="1"/>
    <col min="15874" max="15874" width="15.33203125" customWidth="1"/>
    <col min="15875" max="15875" width="16.33203125" customWidth="1"/>
    <col min="15876" max="15876" width="18" customWidth="1"/>
    <col min="15877" max="15877" width="25.1640625" customWidth="1"/>
    <col min="16129" max="16129" width="28" customWidth="1"/>
    <col min="16130" max="16130" width="15.33203125" customWidth="1"/>
    <col min="16131" max="16131" width="16.33203125" customWidth="1"/>
    <col min="16132" max="16132" width="18" customWidth="1"/>
    <col min="16133" max="16133" width="25.1640625" customWidth="1"/>
  </cols>
  <sheetData>
    <row r="1" spans="1:5">
      <c r="A1" s="5" t="s">
        <v>0</v>
      </c>
      <c r="B1" s="1" t="s">
        <v>1</v>
      </c>
      <c r="C1" s="1" t="s">
        <v>131</v>
      </c>
      <c r="D1" s="1" t="s">
        <v>132</v>
      </c>
      <c r="E1" s="6" t="s">
        <v>133</v>
      </c>
    </row>
    <row r="2" spans="1:5">
      <c r="A2" s="7" t="s">
        <v>134</v>
      </c>
      <c r="B2" s="2">
        <v>53.68</v>
      </c>
      <c r="C2" s="2">
        <v>49.1</v>
      </c>
      <c r="D2">
        <f>3/4</f>
        <v>0.75</v>
      </c>
      <c r="E2" s="8">
        <v>0.75</v>
      </c>
    </row>
    <row r="3" spans="1:5">
      <c r="A3" s="7" t="s">
        <v>135</v>
      </c>
      <c r="B3" s="2">
        <v>5.82</v>
      </c>
      <c r="C3" s="2">
        <v>49.1</v>
      </c>
      <c r="D3">
        <f>2/4</f>
        <v>0.5</v>
      </c>
      <c r="E3" s="9">
        <v>0.5</v>
      </c>
    </row>
    <row r="4" spans="1:5">
      <c r="A4" s="7" t="s">
        <v>136</v>
      </c>
      <c r="B4" s="2">
        <v>12.84</v>
      </c>
      <c r="C4" s="2">
        <v>12.84</v>
      </c>
      <c r="D4">
        <f>1/4</f>
        <v>0.25</v>
      </c>
      <c r="E4" s="9">
        <v>0.25</v>
      </c>
    </row>
    <row r="5" spans="1:5">
      <c r="A5" s="7" t="s">
        <v>137</v>
      </c>
      <c r="B5" s="2">
        <v>2.9</v>
      </c>
      <c r="C5" s="2">
        <v>12.84</v>
      </c>
      <c r="D5">
        <v>0</v>
      </c>
      <c r="E5" s="9">
        <v>0</v>
      </c>
    </row>
    <row r="6" spans="1:5">
      <c r="A6" s="7" t="s">
        <v>138</v>
      </c>
      <c r="B6" s="2">
        <v>1.89</v>
      </c>
      <c r="C6" s="2">
        <v>2.9</v>
      </c>
      <c r="D6">
        <f>1/4</f>
        <v>0.25</v>
      </c>
      <c r="E6" s="9">
        <v>0.25</v>
      </c>
    </row>
    <row r="7" spans="1:5">
      <c r="A7" s="7" t="s">
        <v>139</v>
      </c>
      <c r="B7" s="2">
        <v>42.78</v>
      </c>
      <c r="C7" s="2">
        <v>49.4</v>
      </c>
      <c r="D7">
        <f>3/4</f>
        <v>0.75</v>
      </c>
      <c r="E7" s="9">
        <v>0.75</v>
      </c>
    </row>
    <row r="8" spans="1:5">
      <c r="A8" s="7" t="s">
        <v>140</v>
      </c>
      <c r="B8" s="2">
        <v>38.86</v>
      </c>
      <c r="C8" s="2">
        <v>46.97</v>
      </c>
      <c r="D8">
        <f>3/4</f>
        <v>0.75</v>
      </c>
      <c r="E8" s="9">
        <v>0.75</v>
      </c>
    </row>
    <row r="9" spans="1:5">
      <c r="A9" s="7" t="s">
        <v>141</v>
      </c>
      <c r="B9" s="2">
        <v>38.86</v>
      </c>
      <c r="C9" s="2">
        <v>38.86</v>
      </c>
      <c r="D9">
        <f>1/4</f>
        <v>0.25</v>
      </c>
      <c r="E9" s="9">
        <v>0.25</v>
      </c>
    </row>
    <row r="10" spans="1:5">
      <c r="A10" s="7" t="s">
        <v>142</v>
      </c>
      <c r="B10" s="2">
        <v>51.42</v>
      </c>
      <c r="C10" s="2">
        <v>53.95</v>
      </c>
      <c r="D10">
        <f>1/4</f>
        <v>0.25</v>
      </c>
      <c r="E10" s="9">
        <v>0.25</v>
      </c>
    </row>
    <row r="11" spans="1:5">
      <c r="A11" s="7" t="s">
        <v>143</v>
      </c>
      <c r="B11" s="2">
        <v>51.42</v>
      </c>
      <c r="C11" s="2">
        <v>51.42</v>
      </c>
      <c r="D11">
        <f>1/4</f>
        <v>0.25</v>
      </c>
      <c r="E11" s="9">
        <v>0.25</v>
      </c>
    </row>
    <row r="12" spans="1:5">
      <c r="A12" s="7" t="s">
        <v>144</v>
      </c>
      <c r="B12" s="2">
        <v>45.76</v>
      </c>
      <c r="C12" s="2">
        <v>51.42</v>
      </c>
      <c r="D12">
        <v>0</v>
      </c>
      <c r="E12" s="9">
        <v>0</v>
      </c>
    </row>
    <row r="13" spans="1:5">
      <c r="A13" s="7" t="s">
        <v>145</v>
      </c>
      <c r="B13" s="2">
        <v>53.95</v>
      </c>
      <c r="C13" s="2">
        <v>45.76</v>
      </c>
      <c r="D13">
        <v>0</v>
      </c>
      <c r="E13" s="9">
        <v>0</v>
      </c>
    </row>
    <row r="14" spans="1:5">
      <c r="A14" s="7" t="s">
        <v>146</v>
      </c>
      <c r="B14" s="2">
        <v>52.6</v>
      </c>
      <c r="C14" s="2">
        <v>53.95</v>
      </c>
      <c r="D14">
        <v>0</v>
      </c>
      <c r="E14" s="9">
        <v>0</v>
      </c>
    </row>
    <row r="15" spans="1:5">
      <c r="A15" s="7" t="s">
        <v>147</v>
      </c>
      <c r="B15" s="2">
        <v>1.36</v>
      </c>
      <c r="C15" s="2">
        <v>52.6</v>
      </c>
      <c r="D15">
        <v>0</v>
      </c>
      <c r="E15" s="9">
        <v>0</v>
      </c>
    </row>
    <row r="16" spans="1:5">
      <c r="A16" s="7" t="s">
        <v>148</v>
      </c>
      <c r="B16" s="2">
        <v>1.36</v>
      </c>
      <c r="C16" s="2">
        <v>1.36</v>
      </c>
      <c r="D16">
        <f>1/4</f>
        <v>0.25</v>
      </c>
      <c r="E16" s="9">
        <v>0.25</v>
      </c>
    </row>
    <row r="17" spans="1:5">
      <c r="A17" s="7" t="s">
        <v>149</v>
      </c>
      <c r="B17" s="2">
        <v>1</v>
      </c>
      <c r="C17" s="2">
        <v>49</v>
      </c>
      <c r="D17" s="14">
        <f>5/7</f>
        <v>0.7142857142857143</v>
      </c>
      <c r="E17" s="8">
        <v>0.71</v>
      </c>
    </row>
    <row r="18" spans="1:5">
      <c r="A18" s="7" t="s">
        <v>150</v>
      </c>
      <c r="B18" s="2">
        <v>56.15</v>
      </c>
      <c r="C18" s="2">
        <v>56.15</v>
      </c>
      <c r="D18">
        <f>3/4</f>
        <v>0.75</v>
      </c>
      <c r="E18" s="9">
        <v>0.75</v>
      </c>
    </row>
    <row r="19" spans="1:5">
      <c r="A19" s="7" t="s">
        <v>151</v>
      </c>
      <c r="B19" s="2">
        <v>56.15</v>
      </c>
      <c r="C19" s="2">
        <v>56.15</v>
      </c>
      <c r="D19">
        <f>3/4</f>
        <v>0.75</v>
      </c>
      <c r="E19" s="9">
        <v>0.75</v>
      </c>
    </row>
    <row r="20" spans="1:5">
      <c r="A20" s="7" t="s">
        <v>152</v>
      </c>
      <c r="B20" s="2">
        <v>54.48</v>
      </c>
      <c r="C20" s="2">
        <v>55.83</v>
      </c>
      <c r="D20">
        <f>3/4</f>
        <v>0.75</v>
      </c>
      <c r="E20" s="9">
        <v>0.75</v>
      </c>
    </row>
    <row r="21" spans="1:5">
      <c r="A21" s="7" t="s">
        <v>153</v>
      </c>
      <c r="B21" s="2">
        <v>45.34</v>
      </c>
      <c r="C21" s="2">
        <v>54.48</v>
      </c>
      <c r="D21">
        <f>1/4</f>
        <v>0.25</v>
      </c>
      <c r="E21" s="9">
        <v>0.25</v>
      </c>
    </row>
    <row r="22" spans="1:5">
      <c r="A22" s="7" t="s">
        <v>154</v>
      </c>
      <c r="B22" s="2">
        <v>40.770000000000003</v>
      </c>
      <c r="C22" s="2">
        <v>45.34</v>
      </c>
      <c r="D22">
        <f>1/4</f>
        <v>0.25</v>
      </c>
      <c r="E22" s="9">
        <v>0.25</v>
      </c>
    </row>
    <row r="23" spans="1:5">
      <c r="A23" s="7" t="s">
        <v>155</v>
      </c>
      <c r="B23" s="2">
        <v>44.47</v>
      </c>
      <c r="C23" s="2">
        <v>45.33</v>
      </c>
      <c r="D23" s="14">
        <f>4/7</f>
        <v>0.5714285714285714</v>
      </c>
      <c r="E23" s="8">
        <v>0.56999999999999995</v>
      </c>
    </row>
    <row r="24" spans="1:5">
      <c r="A24" s="7" t="s">
        <v>156</v>
      </c>
      <c r="B24" s="2">
        <v>43.85</v>
      </c>
      <c r="C24" s="2">
        <v>44.47</v>
      </c>
      <c r="D24" s="14">
        <f>4/7</f>
        <v>0.5714285714285714</v>
      </c>
      <c r="E24" s="8">
        <v>0.56999999999999995</v>
      </c>
    </row>
    <row r="25" spans="1:5">
      <c r="A25" s="7" t="s">
        <v>157</v>
      </c>
      <c r="B25" s="2">
        <v>5.61</v>
      </c>
      <c r="C25" s="2">
        <v>36.74</v>
      </c>
      <c r="D25">
        <f>1/4</f>
        <v>0.25</v>
      </c>
      <c r="E25" s="10">
        <v>0.25</v>
      </c>
    </row>
    <row r="26" spans="1:5">
      <c r="A26" s="7" t="s">
        <v>158</v>
      </c>
      <c r="B26" s="2">
        <v>6.62</v>
      </c>
      <c r="C26" s="2">
        <v>7.98</v>
      </c>
      <c r="D26">
        <f>1/4</f>
        <v>0.25</v>
      </c>
      <c r="E26" s="9">
        <v>0.25</v>
      </c>
    </row>
    <row r="27" spans="1:5">
      <c r="A27" s="7" t="s">
        <v>159</v>
      </c>
      <c r="B27" s="2">
        <v>2.1800000000000002</v>
      </c>
      <c r="C27" s="2">
        <v>6.62</v>
      </c>
      <c r="D27">
        <v>0</v>
      </c>
      <c r="E27" s="9">
        <v>0</v>
      </c>
    </row>
    <row r="28" spans="1:5">
      <c r="A28" s="7" t="s">
        <v>160</v>
      </c>
      <c r="B28" s="2">
        <v>1.44</v>
      </c>
      <c r="C28" s="2">
        <v>2.1800000000000002</v>
      </c>
      <c r="D28">
        <f>1/4</f>
        <v>0.25</v>
      </c>
      <c r="E28" s="9">
        <v>0.25</v>
      </c>
    </row>
    <row r="29" spans="1:5">
      <c r="A29" s="7" t="s">
        <v>161</v>
      </c>
      <c r="B29" s="2">
        <v>2.1</v>
      </c>
      <c r="C29" s="2">
        <v>38.58</v>
      </c>
      <c r="D29" s="14">
        <f>4/7</f>
        <v>0.5714285714285714</v>
      </c>
      <c r="E29" s="8">
        <v>0.56999999999999995</v>
      </c>
    </row>
    <row r="30" spans="1:5">
      <c r="A30" s="7" t="s">
        <v>162</v>
      </c>
      <c r="B30" s="2">
        <v>2.06</v>
      </c>
      <c r="C30" s="2">
        <v>45.14</v>
      </c>
      <c r="D30">
        <f>7/7</f>
        <v>1</v>
      </c>
      <c r="E30" s="8">
        <v>1</v>
      </c>
    </row>
    <row r="31" spans="1:5">
      <c r="A31" s="7" t="s">
        <v>163</v>
      </c>
      <c r="B31" s="2">
        <v>9.3699999999999992</v>
      </c>
      <c r="C31" s="2">
        <v>9.7799999999999994</v>
      </c>
      <c r="D31" s="14">
        <f>5/7</f>
        <v>0.7142857142857143</v>
      </c>
      <c r="E31" s="8">
        <v>0.71</v>
      </c>
    </row>
    <row r="32" spans="1:5">
      <c r="A32" s="7" t="s">
        <v>164</v>
      </c>
      <c r="B32" s="2">
        <v>9.3699999999999992</v>
      </c>
      <c r="C32" s="2">
        <v>9.3699999999999992</v>
      </c>
      <c r="D32" s="14">
        <f>4/7</f>
        <v>0.5714285714285714</v>
      </c>
      <c r="E32" s="8">
        <v>0.56999999999999995</v>
      </c>
    </row>
    <row r="33" spans="1:5">
      <c r="A33" s="7" t="s">
        <v>165</v>
      </c>
      <c r="B33" s="2">
        <v>33.72</v>
      </c>
      <c r="C33" s="2">
        <v>41.28</v>
      </c>
      <c r="D33" s="14">
        <f>4/7</f>
        <v>0.5714285714285714</v>
      </c>
      <c r="E33" s="8">
        <v>0.56999999999999995</v>
      </c>
    </row>
    <row r="34" spans="1:5">
      <c r="A34" s="7" t="s">
        <v>166</v>
      </c>
      <c r="B34" s="2">
        <v>36.090000000000003</v>
      </c>
      <c r="C34" s="2">
        <v>33.72</v>
      </c>
      <c r="D34" s="14">
        <f t="shared" ref="D34:D35" si="0">4/7</f>
        <v>0.5714285714285714</v>
      </c>
      <c r="E34" s="8">
        <v>0.56999999999999995</v>
      </c>
    </row>
    <row r="35" spans="1:5">
      <c r="A35" s="7" t="s">
        <v>167</v>
      </c>
      <c r="B35" s="2">
        <v>36.090000000000003</v>
      </c>
      <c r="C35" s="2">
        <v>36.090000000000003</v>
      </c>
      <c r="D35" s="14">
        <f t="shared" si="0"/>
        <v>0.5714285714285714</v>
      </c>
      <c r="E35" s="11">
        <v>0.56999999999999995</v>
      </c>
    </row>
    <row r="36" spans="1:5">
      <c r="A36" s="7" t="s">
        <v>168</v>
      </c>
      <c r="B36" s="2">
        <v>49.09</v>
      </c>
      <c r="C36" s="2">
        <v>53.59</v>
      </c>
      <c r="D36" s="14">
        <f>5/7</f>
        <v>0.7142857142857143</v>
      </c>
      <c r="E36" s="8">
        <v>0.71</v>
      </c>
    </row>
    <row r="37" spans="1:5">
      <c r="A37" s="7" t="s">
        <v>169</v>
      </c>
      <c r="B37" s="2">
        <v>46.32</v>
      </c>
      <c r="C37" s="2">
        <v>49.09</v>
      </c>
      <c r="D37" s="14">
        <f>3/7</f>
        <v>0.42857142857142855</v>
      </c>
      <c r="E37" s="11">
        <v>0.43</v>
      </c>
    </row>
    <row r="38" spans="1:5">
      <c r="A38" s="7" t="s">
        <v>170</v>
      </c>
      <c r="B38" s="2">
        <v>43.15</v>
      </c>
      <c r="C38" s="2">
        <v>46.32</v>
      </c>
      <c r="D38" s="14">
        <f>2/7</f>
        <v>0.2857142857142857</v>
      </c>
      <c r="E38" s="9">
        <v>0.28999999999999998</v>
      </c>
    </row>
    <row r="39" spans="1:5">
      <c r="A39" s="7" t="s">
        <v>171</v>
      </c>
      <c r="B39" s="2">
        <v>87.41</v>
      </c>
      <c r="C39" s="2">
        <v>46.95</v>
      </c>
      <c r="D39" s="14">
        <f>3/7</f>
        <v>0.42857142857142855</v>
      </c>
      <c r="E39" s="9">
        <v>0.43</v>
      </c>
    </row>
    <row r="40" spans="1:5">
      <c r="A40" s="7" t="s">
        <v>172</v>
      </c>
      <c r="B40" s="2">
        <v>6.26</v>
      </c>
      <c r="C40" s="2">
        <v>87.41</v>
      </c>
      <c r="D40" s="14">
        <f t="shared" ref="D40:D42" si="1">3/7</f>
        <v>0.42857142857142855</v>
      </c>
      <c r="E40" s="9">
        <v>0.43</v>
      </c>
    </row>
    <row r="41" spans="1:5">
      <c r="A41" s="7" t="s">
        <v>173</v>
      </c>
      <c r="B41" s="2">
        <v>2.73</v>
      </c>
      <c r="C41" s="2">
        <v>6.26</v>
      </c>
      <c r="D41" s="14">
        <f t="shared" si="1"/>
        <v>0.42857142857142855</v>
      </c>
      <c r="E41" s="9">
        <v>0.43</v>
      </c>
    </row>
    <row r="42" spans="1:5">
      <c r="A42" s="7" t="s">
        <v>174</v>
      </c>
      <c r="B42" s="2">
        <v>2.73</v>
      </c>
      <c r="C42" s="2">
        <v>2.73</v>
      </c>
      <c r="D42" s="14">
        <f t="shared" si="1"/>
        <v>0.42857142857142855</v>
      </c>
      <c r="E42" s="9">
        <v>0.43</v>
      </c>
    </row>
    <row r="43" spans="1:5">
      <c r="A43" s="7" t="s">
        <v>175</v>
      </c>
      <c r="B43" s="2">
        <v>3.75</v>
      </c>
      <c r="C43" s="2">
        <v>41.42</v>
      </c>
      <c r="D43" s="14">
        <f>6/7</f>
        <v>0.8571428571428571</v>
      </c>
      <c r="E43" s="8">
        <v>0.86</v>
      </c>
    </row>
    <row r="44" spans="1:5">
      <c r="A44" s="7" t="s">
        <v>176</v>
      </c>
      <c r="B44" s="2">
        <v>10.050000000000001</v>
      </c>
      <c r="C44" s="2">
        <v>89.76</v>
      </c>
      <c r="D44">
        <f>3/4</f>
        <v>0.75</v>
      </c>
      <c r="E44" s="9">
        <v>0.75</v>
      </c>
    </row>
    <row r="45" spans="1:5">
      <c r="A45" s="7" t="s">
        <v>177</v>
      </c>
      <c r="B45" s="2">
        <v>13.75</v>
      </c>
      <c r="C45" s="2">
        <v>17.68</v>
      </c>
      <c r="D45">
        <f>1/4</f>
        <v>0.25</v>
      </c>
      <c r="E45" s="10">
        <v>0.25</v>
      </c>
    </row>
    <row r="46" spans="1:5">
      <c r="A46" s="7" t="s">
        <v>178</v>
      </c>
      <c r="B46" s="2">
        <v>10.67</v>
      </c>
      <c r="C46" s="2">
        <v>13.75</v>
      </c>
      <c r="D46">
        <v>0</v>
      </c>
      <c r="E46" s="9">
        <v>0</v>
      </c>
    </row>
    <row r="47" spans="1:5">
      <c r="A47" s="7" t="s">
        <v>179</v>
      </c>
      <c r="B47" s="2">
        <v>9.65</v>
      </c>
      <c r="C47" s="2">
        <v>10.67</v>
      </c>
      <c r="D47">
        <f>1/4</f>
        <v>0.25</v>
      </c>
      <c r="E47" s="9">
        <v>0.25</v>
      </c>
    </row>
    <row r="48" spans="1:5">
      <c r="A48" s="7" t="s">
        <v>180</v>
      </c>
      <c r="B48" s="2">
        <v>45.97</v>
      </c>
      <c r="C48" s="2">
        <v>47.33</v>
      </c>
      <c r="D48" s="2">
        <v>1</v>
      </c>
      <c r="E48" s="9">
        <v>1</v>
      </c>
    </row>
    <row r="49" spans="1:5">
      <c r="A49" s="7" t="s">
        <v>181</v>
      </c>
      <c r="B49" s="2">
        <v>6.84</v>
      </c>
      <c r="C49" s="2">
        <v>6.84</v>
      </c>
      <c r="D49">
        <v>1</v>
      </c>
      <c r="E49" s="9">
        <v>1</v>
      </c>
    </row>
    <row r="50" spans="1:5">
      <c r="A50" s="7" t="s">
        <v>182</v>
      </c>
      <c r="B50" s="2">
        <v>6.51</v>
      </c>
      <c r="C50" s="2">
        <v>6.84</v>
      </c>
      <c r="D50">
        <v>1</v>
      </c>
      <c r="E50" s="9">
        <v>1</v>
      </c>
    </row>
    <row r="51" spans="1:5">
      <c r="A51" s="7" t="s">
        <v>183</v>
      </c>
      <c r="B51" s="2">
        <v>6.77</v>
      </c>
      <c r="C51" s="2">
        <v>6.51</v>
      </c>
      <c r="D51">
        <v>1</v>
      </c>
      <c r="E51" s="9">
        <v>1</v>
      </c>
    </row>
    <row r="52" spans="1:5">
      <c r="A52" s="7" t="s">
        <v>184</v>
      </c>
      <c r="B52" s="2">
        <v>6.84</v>
      </c>
      <c r="C52" s="2">
        <v>6.77</v>
      </c>
      <c r="D52">
        <f>2/4</f>
        <v>0.5</v>
      </c>
      <c r="E52" s="9">
        <v>0.5</v>
      </c>
    </row>
    <row r="53" spans="1:5">
      <c r="A53" s="7" t="s">
        <v>185</v>
      </c>
      <c r="B53" s="2">
        <v>4.78</v>
      </c>
      <c r="C53" s="2">
        <v>4.78</v>
      </c>
      <c r="D53">
        <f>1/4</f>
        <v>0.25</v>
      </c>
      <c r="E53" s="9">
        <v>0.25</v>
      </c>
    </row>
    <row r="54" spans="1:5">
      <c r="A54" s="7" t="s">
        <v>186</v>
      </c>
      <c r="B54" s="2">
        <v>6.92</v>
      </c>
      <c r="C54" s="2">
        <v>12.5</v>
      </c>
      <c r="D54">
        <f>1/4</f>
        <v>0.25</v>
      </c>
      <c r="E54" s="9">
        <v>0.25</v>
      </c>
    </row>
    <row r="55" spans="1:5">
      <c r="A55" s="7" t="s">
        <v>187</v>
      </c>
      <c r="B55" s="2">
        <v>5.91</v>
      </c>
      <c r="C55" s="2">
        <v>6.92</v>
      </c>
      <c r="D55">
        <f>1/4</f>
        <v>0.25</v>
      </c>
      <c r="E55" s="9">
        <v>0.25</v>
      </c>
    </row>
    <row r="56" spans="1:5">
      <c r="A56" s="7" t="s">
        <v>188</v>
      </c>
      <c r="B56" s="2">
        <v>19.48</v>
      </c>
      <c r="C56" s="2">
        <v>5.91</v>
      </c>
      <c r="D56">
        <v>0</v>
      </c>
      <c r="E56" s="9">
        <v>0</v>
      </c>
    </row>
    <row r="57" spans="1:5">
      <c r="A57" s="7"/>
    </row>
    <row r="58" spans="1:5">
      <c r="A58" s="7"/>
    </row>
    <row r="59" spans="1:5">
      <c r="A59" s="7"/>
    </row>
    <row r="60" spans="1:5">
      <c r="A60" s="7"/>
    </row>
    <row r="61" spans="1:5">
      <c r="A61" s="7"/>
    </row>
    <row r="62" spans="1:5">
      <c r="A62" s="7"/>
    </row>
    <row r="63" spans="1:5">
      <c r="A63" s="7"/>
    </row>
    <row r="64" spans="1:5">
      <c r="A64" s="7"/>
    </row>
    <row r="65" spans="1:1">
      <c r="A65" s="7"/>
    </row>
    <row r="66" spans="1:1">
      <c r="A66" s="7"/>
    </row>
    <row r="67" spans="1:1">
      <c r="A67" s="12"/>
    </row>
  </sheetData>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129obs</vt:lpstr>
      <vt:lpstr>Regresion55obs</vt:lpstr>
      <vt:lpstr>Hoja3</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dc:creator>
  <cp:lastModifiedBy>   </cp:lastModifiedBy>
  <dcterms:created xsi:type="dcterms:W3CDTF">2012-06-04T22:23:56Z</dcterms:created>
  <dcterms:modified xsi:type="dcterms:W3CDTF">2012-07-04T22:31:07Z</dcterms:modified>
</cp:coreProperties>
</file>